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F:\PCR\Site web (WP new)\xls\"/>
    </mc:Choice>
  </mc:AlternateContent>
  <xr:revisionPtr revIDLastSave="0" documentId="8_{064B4E02-F9B2-41A5-A615-B3B593C7875E}" xr6:coauthVersionLast="45" xr6:coauthVersionMax="45" xr10:uidLastSave="{00000000-0000-0000-0000-000000000000}"/>
  <bookViews>
    <workbookView xWindow="-98" yWindow="-98" windowWidth="28996" windowHeight="15796"/>
  </bookViews>
  <sheets>
    <sheet name="HPM" sheetId="3" r:id="rId1"/>
    <sheet name="Détail HPM" sheetId="1" r:id="rId2"/>
    <sheet name="TP+RQ HPM" sheetId="5" r:id="rId3"/>
  </sheets>
  <definedNames>
    <definedName name="_xlnm.Print_Area" localSheetId="1">'Détail HPM'!$A$1:$AP$56</definedName>
    <definedName name="_xlnm.Print_Area" localSheetId="0">HPM!$A$1:$I$82</definedName>
    <definedName name="_xlnm.Print_Area" localSheetId="2">'TP+RQ HPM'!$A$1:$R$131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9" i="5" l="1"/>
  <c r="F94" i="5"/>
  <c r="E129" i="5"/>
  <c r="F129" i="5"/>
  <c r="D129" i="5"/>
  <c r="C129" i="5"/>
  <c r="G129" i="5" s="1"/>
  <c r="F128" i="5"/>
  <c r="G128" i="5" s="1"/>
  <c r="E128" i="5"/>
  <c r="D128" i="5"/>
  <c r="C128" i="5"/>
  <c r="F127" i="5"/>
  <c r="E127" i="5"/>
  <c r="D127" i="5"/>
  <c r="C127" i="5"/>
  <c r="G127" i="5" s="1"/>
  <c r="F126" i="5"/>
  <c r="G126" i="5" s="1"/>
  <c r="E126" i="5"/>
  <c r="D126" i="5"/>
  <c r="C126" i="5"/>
  <c r="F125" i="5"/>
  <c r="E125" i="5"/>
  <c r="D125" i="5"/>
  <c r="C125" i="5"/>
  <c r="G125" i="5" s="1"/>
  <c r="F124" i="5"/>
  <c r="E124" i="5"/>
  <c r="D124" i="5"/>
  <c r="C124" i="5"/>
  <c r="F123" i="5"/>
  <c r="E123" i="5"/>
  <c r="D123" i="5"/>
  <c r="C123" i="5"/>
  <c r="G123" i="5" s="1"/>
  <c r="F122" i="5"/>
  <c r="E122" i="5"/>
  <c r="D122" i="5"/>
  <c r="C122" i="5"/>
  <c r="F121" i="5"/>
  <c r="E121" i="5"/>
  <c r="D121" i="5"/>
  <c r="C121" i="5"/>
  <c r="G121" i="5" s="1"/>
  <c r="F120" i="5"/>
  <c r="E120" i="5"/>
  <c r="D120" i="5"/>
  <c r="C120" i="5"/>
  <c r="F119" i="5"/>
  <c r="E119" i="5"/>
  <c r="D119" i="5"/>
  <c r="C119" i="5"/>
  <c r="G119" i="5" s="1"/>
  <c r="F118" i="5"/>
  <c r="E118" i="5"/>
  <c r="D118" i="5"/>
  <c r="C118" i="5"/>
  <c r="F117" i="5"/>
  <c r="E117" i="5"/>
  <c r="D117" i="5"/>
  <c r="C117" i="5"/>
  <c r="G117" i="5" s="1"/>
  <c r="F116" i="5"/>
  <c r="E116" i="5"/>
  <c r="D116" i="5"/>
  <c r="C116" i="5"/>
  <c r="F115" i="5"/>
  <c r="E115" i="5"/>
  <c r="D115" i="5"/>
  <c r="C115" i="5"/>
  <c r="G115" i="5" s="1"/>
  <c r="F114" i="5"/>
  <c r="E114" i="5"/>
  <c r="D114" i="5"/>
  <c r="C114" i="5"/>
  <c r="F113" i="5"/>
  <c r="E113" i="5"/>
  <c r="D113" i="5"/>
  <c r="C113" i="5"/>
  <c r="G113" i="5" s="1"/>
  <c r="F112" i="5"/>
  <c r="E112" i="5"/>
  <c r="D112" i="5"/>
  <c r="C112" i="5"/>
  <c r="F111" i="5"/>
  <c r="E111" i="5"/>
  <c r="D111" i="5"/>
  <c r="C111" i="5"/>
  <c r="G111" i="5" s="1"/>
  <c r="F110" i="5"/>
  <c r="E110" i="5"/>
  <c r="D110" i="5"/>
  <c r="C110" i="5"/>
  <c r="F109" i="5"/>
  <c r="E109" i="5"/>
  <c r="D109" i="5"/>
  <c r="C109" i="5"/>
  <c r="G109" i="5" s="1"/>
  <c r="F108" i="5"/>
  <c r="E108" i="5"/>
  <c r="D108" i="5"/>
  <c r="C108" i="5"/>
  <c r="F107" i="5"/>
  <c r="E107" i="5"/>
  <c r="D107" i="5"/>
  <c r="C107" i="5"/>
  <c r="G107" i="5" s="1"/>
  <c r="F106" i="5"/>
  <c r="E106" i="5"/>
  <c r="D106" i="5"/>
  <c r="C106" i="5"/>
  <c r="F105" i="5"/>
  <c r="E105" i="5"/>
  <c r="D105" i="5"/>
  <c r="C105" i="5"/>
  <c r="G105" i="5" s="1"/>
  <c r="F104" i="5"/>
  <c r="E104" i="5"/>
  <c r="D104" i="5"/>
  <c r="C104" i="5"/>
  <c r="F103" i="5"/>
  <c r="E103" i="5"/>
  <c r="D103" i="5"/>
  <c r="C103" i="5"/>
  <c r="G103" i="5" s="1"/>
  <c r="F102" i="5"/>
  <c r="E102" i="5"/>
  <c r="C102" i="5"/>
  <c r="F101" i="5"/>
  <c r="E101" i="5"/>
  <c r="D101" i="5"/>
  <c r="C101" i="5"/>
  <c r="G101" i="5" s="1"/>
  <c r="F100" i="5"/>
  <c r="G100" i="5" s="1"/>
  <c r="E100" i="5"/>
  <c r="D100" i="5"/>
  <c r="C100" i="5"/>
  <c r="F99" i="5"/>
  <c r="E99" i="5"/>
  <c r="D99" i="5"/>
  <c r="C99" i="5"/>
  <c r="F98" i="5"/>
  <c r="E98" i="5"/>
  <c r="D98" i="5"/>
  <c r="C98" i="5"/>
  <c r="F97" i="5"/>
  <c r="E97" i="5"/>
  <c r="D97" i="5"/>
  <c r="C97" i="5"/>
  <c r="G97" i="5" s="1"/>
  <c r="F96" i="5"/>
  <c r="G96" i="5" s="1"/>
  <c r="E96" i="5"/>
  <c r="D96" i="5"/>
  <c r="C96" i="5"/>
  <c r="F95" i="5"/>
  <c r="E95" i="5"/>
  <c r="D95" i="5"/>
  <c r="D130" i="5" s="1"/>
  <c r="C95" i="5"/>
  <c r="C130" i="5" s="1"/>
  <c r="E94" i="5"/>
  <c r="G94" i="5" s="1"/>
  <c r="C94" i="5"/>
  <c r="D94" i="5"/>
  <c r="G124" i="5"/>
  <c r="G122" i="5"/>
  <c r="G120" i="5"/>
  <c r="G118" i="5"/>
  <c r="G116" i="5"/>
  <c r="G114" i="5"/>
  <c r="G112" i="5"/>
  <c r="G110" i="5"/>
  <c r="G108" i="5"/>
  <c r="G106" i="5"/>
  <c r="G104" i="5"/>
  <c r="G102" i="5"/>
  <c r="G99" i="5"/>
  <c r="G98" i="5"/>
  <c r="F42" i="5"/>
  <c r="F88" i="5" s="1"/>
  <c r="F93" i="5" s="1"/>
  <c r="E42" i="5"/>
  <c r="E88" i="5" s="1"/>
  <c r="E93" i="5" s="1"/>
  <c r="D42" i="5"/>
  <c r="D88" i="5" s="1"/>
  <c r="D93" i="5" s="1"/>
  <c r="C42" i="5"/>
  <c r="C88" i="5" s="1"/>
  <c r="C93" i="5" s="1"/>
  <c r="F79" i="5"/>
  <c r="D79" i="5"/>
  <c r="C79" i="5"/>
  <c r="B84" i="5"/>
  <c r="B4" i="5"/>
  <c r="L86" i="5"/>
  <c r="C86" i="5"/>
  <c r="C6" i="5"/>
  <c r="L6" i="5"/>
  <c r="G43" i="5"/>
  <c r="G44" i="5"/>
  <c r="G45" i="5"/>
  <c r="G79" i="5" s="1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B4" i="3"/>
  <c r="B51" i="3" s="1"/>
  <c r="F6" i="3"/>
  <c r="C6" i="3"/>
  <c r="F56" i="1"/>
  <c r="D56" i="1"/>
  <c r="B56" i="1"/>
  <c r="F55" i="1"/>
  <c r="D55" i="1"/>
  <c r="B55" i="1"/>
  <c r="F54" i="1"/>
  <c r="D54" i="1"/>
  <c r="E46" i="3"/>
  <c r="B54" i="1"/>
  <c r="C46" i="3"/>
  <c r="G46" i="3" s="1"/>
  <c r="F53" i="1"/>
  <c r="D53" i="1"/>
  <c r="E45" i="3" s="1"/>
  <c r="B53" i="1"/>
  <c r="C45" i="3"/>
  <c r="G45" i="3" s="1"/>
  <c r="F52" i="1"/>
  <c r="D52" i="1"/>
  <c r="E44" i="3"/>
  <c r="B52" i="1"/>
  <c r="C44" i="3" s="1"/>
  <c r="F51" i="1"/>
  <c r="D51" i="1"/>
  <c r="E43" i="3"/>
  <c r="B46" i="3"/>
  <c r="B45" i="3"/>
  <c r="B44" i="3"/>
  <c r="B43" i="3"/>
  <c r="G56" i="1"/>
  <c r="E56" i="1"/>
  <c r="C56" i="1"/>
  <c r="G55" i="1"/>
  <c r="E55" i="1"/>
  <c r="C55" i="1"/>
  <c r="G54" i="1"/>
  <c r="E54" i="1"/>
  <c r="F46" i="3" s="1"/>
  <c r="C54" i="1"/>
  <c r="D46" i="3"/>
  <c r="G53" i="1"/>
  <c r="E53" i="1"/>
  <c r="F45" i="3"/>
  <c r="C53" i="1"/>
  <c r="D45" i="3" s="1"/>
  <c r="G52" i="1"/>
  <c r="E52" i="1"/>
  <c r="F44" i="3"/>
  <c r="C52" i="1"/>
  <c r="D44" i="3"/>
  <c r="G51" i="1"/>
  <c r="E51" i="1"/>
  <c r="F43" i="3" s="1"/>
  <c r="F47" i="3" s="1"/>
  <c r="C51" i="1"/>
  <c r="D43" i="3"/>
  <c r="B51" i="1"/>
  <c r="C43" i="3"/>
  <c r="A20" i="1"/>
  <c r="A27" i="1" s="1"/>
  <c r="A34" i="1" s="1"/>
  <c r="A41" i="1" s="1"/>
  <c r="A48" i="1" s="1"/>
  <c r="A19" i="1"/>
  <c r="A26" i="1"/>
  <c r="A33" i="1"/>
  <c r="A40" i="1" s="1"/>
  <c r="A47" i="1" s="1"/>
  <c r="A18" i="1"/>
  <c r="A25" i="1"/>
  <c r="A32" i="1"/>
  <c r="A39" i="1"/>
  <c r="A46" i="1"/>
  <c r="A17" i="1"/>
  <c r="A24" i="1" s="1"/>
  <c r="A31" i="1" s="1"/>
  <c r="A38" i="1" s="1"/>
  <c r="A45" i="1" s="1"/>
  <c r="D47" i="3" l="1"/>
  <c r="G43" i="3"/>
  <c r="C47" i="3"/>
  <c r="G44" i="3"/>
  <c r="E47" i="3"/>
  <c r="E130" i="5"/>
  <c r="F130" i="5"/>
  <c r="G95" i="5"/>
  <c r="G130" i="5" s="1"/>
</calcChain>
</file>

<file path=xl/sharedStrings.xml><?xml version="1.0" encoding="utf-8"?>
<sst xmlns="http://schemas.openxmlformats.org/spreadsheetml/2006/main" count="354" uniqueCount="102">
  <si>
    <t>A vers B</t>
  </si>
  <si>
    <t>A vers C</t>
  </si>
  <si>
    <t>A vers A</t>
  </si>
  <si>
    <t>A vers D</t>
  </si>
  <si>
    <t>A vers E</t>
  </si>
  <si>
    <t>A vers F</t>
  </si>
  <si>
    <t>VL</t>
  </si>
  <si>
    <t>PL</t>
  </si>
  <si>
    <t>Moto</t>
  </si>
  <si>
    <t>Vélo</t>
  </si>
  <si>
    <t xml:space="preserve"> </t>
  </si>
  <si>
    <t>B vers A</t>
  </si>
  <si>
    <t>B vers C</t>
  </si>
  <si>
    <t>B vers B</t>
  </si>
  <si>
    <t>B vers D</t>
  </si>
  <si>
    <t>B vers E</t>
  </si>
  <si>
    <t>B vers F</t>
  </si>
  <si>
    <t>C vers A</t>
  </si>
  <si>
    <t>C vers B</t>
  </si>
  <si>
    <t>C vers C</t>
  </si>
  <si>
    <t>C vers D</t>
  </si>
  <si>
    <t>C vers E</t>
  </si>
  <si>
    <t>C vers F</t>
  </si>
  <si>
    <t>D vers A</t>
  </si>
  <si>
    <t>D vers B</t>
  </si>
  <si>
    <t>D vers C</t>
  </si>
  <si>
    <t>D vers D</t>
  </si>
  <si>
    <t>D vers E</t>
  </si>
  <si>
    <t>D vers F</t>
  </si>
  <si>
    <t>E vers A</t>
  </si>
  <si>
    <t>E vers B</t>
  </si>
  <si>
    <t>E vers C</t>
  </si>
  <si>
    <t>E vers D</t>
  </si>
  <si>
    <t>E vers E</t>
  </si>
  <si>
    <t>E vers F</t>
  </si>
  <si>
    <t>F vers C</t>
  </si>
  <si>
    <t>F vers D</t>
  </si>
  <si>
    <t>F vers E</t>
  </si>
  <si>
    <t>F vers F</t>
  </si>
  <si>
    <t>F vers A</t>
  </si>
  <si>
    <t>F vers B</t>
  </si>
  <si>
    <t>HEURE</t>
  </si>
  <si>
    <t>Sat</t>
  </si>
  <si>
    <t>Poste :</t>
  </si>
  <si>
    <t>Date :</t>
  </si>
  <si>
    <t>Séquence :</t>
  </si>
  <si>
    <t>A</t>
  </si>
  <si>
    <t>B</t>
  </si>
  <si>
    <t>C</t>
  </si>
  <si>
    <t>BUS</t>
  </si>
  <si>
    <t>COMPTAGE DIRECTIONNEL</t>
  </si>
  <si>
    <t>D</t>
  </si>
  <si>
    <t>E</t>
  </si>
  <si>
    <t>Les mouvements de demi tour sont considérés comme non significatifs</t>
  </si>
  <si>
    <t>UVP</t>
  </si>
  <si>
    <t>F</t>
  </si>
  <si>
    <t>Periode :</t>
  </si>
  <si>
    <r>
      <t xml:space="preserve">Les heures surlignées en </t>
    </r>
    <r>
      <rPr>
        <b/>
        <sz val="10"/>
        <color indexed="51"/>
        <rFont val="Calibri"/>
        <family val="2"/>
      </rPr>
      <t>orange</t>
    </r>
    <r>
      <rPr>
        <sz val="10"/>
        <color indexed="8"/>
        <rFont val="Calibri"/>
        <family val="2"/>
      </rPr>
      <t xml:space="preserve"> indique des blocages ponctuelles</t>
    </r>
  </si>
  <si>
    <r>
      <t xml:space="preserve">Les heures surlignées en </t>
    </r>
    <r>
      <rPr>
        <b/>
        <sz val="10"/>
        <color indexed="10"/>
        <rFont val="Calibri"/>
        <family val="2"/>
      </rPr>
      <t>rouge</t>
    </r>
    <r>
      <rPr>
        <sz val="10"/>
        <color indexed="8"/>
        <rFont val="Calibri"/>
        <family val="2"/>
      </rPr>
      <t xml:space="preserve"> indique des blocages longues durée.</t>
    </r>
  </si>
  <si>
    <r>
      <t xml:space="preserve">Les mouvements surlignés en </t>
    </r>
    <r>
      <rPr>
        <b/>
        <sz val="10"/>
        <color indexed="17"/>
        <rFont val="Calibri"/>
        <family val="2"/>
      </rPr>
      <t>vert</t>
    </r>
    <r>
      <rPr>
        <sz val="10"/>
        <color indexed="8"/>
        <rFont val="Calibri"/>
        <family val="2"/>
      </rPr>
      <t xml:space="preserve"> sont illicites.</t>
    </r>
  </si>
  <si>
    <t>Durée :</t>
  </si>
  <si>
    <t>Total</t>
  </si>
  <si>
    <t>1/4 d'heure</t>
  </si>
  <si>
    <t>Lieu/Ville :</t>
  </si>
  <si>
    <t>07h30</t>
  </si>
  <si>
    <t>07h35</t>
  </si>
  <si>
    <t>07h40</t>
  </si>
  <si>
    <t>07h45</t>
  </si>
  <si>
    <t>07h50</t>
  </si>
  <si>
    <t>07h55</t>
  </si>
  <si>
    <t>08h00</t>
  </si>
  <si>
    <t>08h05</t>
  </si>
  <si>
    <t>08h10</t>
  </si>
  <si>
    <t>08h15</t>
  </si>
  <si>
    <t>08h20</t>
  </si>
  <si>
    <t>08h25</t>
  </si>
  <si>
    <t>REMONTEE DE FILE</t>
  </si>
  <si>
    <t>TEMPS DE PASSAGE</t>
  </si>
  <si>
    <t>Durée feu rouge (s)</t>
  </si>
  <si>
    <t>Durée feu vert (s)</t>
  </si>
  <si>
    <t>Absorbotion moyenne (nb véh.)</t>
  </si>
  <si>
    <t>Temps d'attente (s)</t>
  </si>
  <si>
    <t>Moyenne (s)</t>
  </si>
  <si>
    <t>Moyenne (nb véh.)</t>
  </si>
  <si>
    <t>Intersection RD543/RD60</t>
  </si>
  <si>
    <t>Cabriès</t>
  </si>
  <si>
    <t>Jeudi 15/12</t>
  </si>
  <si>
    <t>de 07h30 à 08h30</t>
  </si>
  <si>
    <t>07h30-07h45</t>
  </si>
  <si>
    <t>07h45-08h00</t>
  </si>
  <si>
    <t>08h00-08h15</t>
  </si>
  <si>
    <t>08h15-08h30</t>
  </si>
  <si>
    <t>UVP = Unités de Véhicules Particulier</t>
  </si>
  <si>
    <t>c'est l'unités d'occupation des véhicules</t>
  </si>
  <si>
    <t>1 VL = 1 UVP</t>
  </si>
  <si>
    <t>1 PL = 2 UVP</t>
  </si>
  <si>
    <t>1 2R = 0,5 UVP</t>
  </si>
  <si>
    <t xml:space="preserve">
</t>
  </si>
  <si>
    <t>B - Avenue René Cassin</t>
  </si>
  <si>
    <t>C - RD 543 Sud</t>
  </si>
  <si>
    <t>A - RD 543 Nord</t>
  </si>
  <si>
    <t>D - Avenue Jean Moulin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</si>
</sst>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h:mm;@"/>
  </numFmts>
  <fonts count="35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8"/>
      <name val="Arial"/>
      <family val="2"/>
    </font>
    <font>
      <b/>
      <sz val="20"/>
      <color indexed="8"/>
      <name val="Calibri"/>
      <family val="2"/>
    </font>
    <font>
      <b/>
      <sz val="10"/>
      <name val="Arial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51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sz val="9"/>
      <name val="Arial"/>
    </font>
    <font>
      <b/>
      <sz val="11"/>
      <name val="Arial"/>
      <family val="2"/>
    </font>
    <font>
      <b/>
      <sz val="2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4" borderId="1" applyNumberFormat="0" applyAlignment="0" applyProtection="0"/>
    <xf numFmtId="0" fontId="6" fillId="0" borderId="2" applyNumberFormat="0" applyFill="0" applyAlignment="0" applyProtection="0"/>
    <xf numFmtId="0" fontId="7" fillId="7" borderId="1" applyNumberFormat="0" applyAlignment="0" applyProtection="0"/>
    <xf numFmtId="0" fontId="8" fillId="15" borderId="0" applyNumberFormat="0" applyBorder="0" applyAlignment="0" applyProtection="0"/>
    <xf numFmtId="0" fontId="9" fillId="7" borderId="0" applyNumberFormat="0" applyBorder="0" applyAlignment="0" applyProtection="0"/>
    <xf numFmtId="0" fontId="2" fillId="0" borderId="0"/>
    <xf numFmtId="0" fontId="2" fillId="0" borderId="0"/>
    <xf numFmtId="0" fontId="10" fillId="16" borderId="0" applyNumberFormat="0" applyBorder="0" applyAlignment="0" applyProtection="0"/>
    <xf numFmtId="0" fontId="11" fillId="14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7" borderId="8" applyNumberFormat="0" applyAlignment="0" applyProtection="0"/>
  </cellStyleXfs>
  <cellXfs count="147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center"/>
    </xf>
    <xf numFmtId="0" fontId="2" fillId="0" borderId="0" xfId="32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0" fillId="0" borderId="0" xfId="0" applyFont="1" applyAlignment="1"/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2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3" fillId="0" borderId="21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vertical="center"/>
    </xf>
    <xf numFmtId="0" fontId="19" fillId="0" borderId="17" xfId="0" applyFont="1" applyBorder="1" applyAlignment="1"/>
    <xf numFmtId="49" fontId="25" fillId="0" borderId="9" xfId="31" applyNumberFormat="1" applyFont="1" applyBorder="1" applyAlignment="1">
      <alignment vertical="top"/>
    </xf>
    <xf numFmtId="0" fontId="19" fillId="0" borderId="10" xfId="0" applyFont="1" applyBorder="1" applyAlignment="1"/>
    <xf numFmtId="0" fontId="25" fillId="0" borderId="10" xfId="31" applyFont="1" applyBorder="1" applyAlignment="1">
      <alignment vertical="top"/>
    </xf>
    <xf numFmtId="0" fontId="25" fillId="0" borderId="11" xfId="31" applyFont="1" applyBorder="1" applyAlignment="1">
      <alignment vertical="top"/>
    </xf>
    <xf numFmtId="0" fontId="25" fillId="0" borderId="0" xfId="31" applyFont="1" applyBorder="1" applyAlignment="1">
      <alignment vertical="top"/>
    </xf>
    <xf numFmtId="0" fontId="19" fillId="0" borderId="20" xfId="0" applyFont="1" applyBorder="1" applyAlignment="1"/>
    <xf numFmtId="0" fontId="25" fillId="0" borderId="12" xfId="31" applyFont="1" applyBorder="1" applyAlignment="1">
      <alignment vertical="top"/>
    </xf>
    <xf numFmtId="0" fontId="19" fillId="0" borderId="0" xfId="0" applyFont="1" applyBorder="1" applyAlignment="1"/>
    <xf numFmtId="0" fontId="25" fillId="0" borderId="13" xfId="31" applyFont="1" applyBorder="1" applyAlignment="1">
      <alignment vertical="top"/>
    </xf>
    <xf numFmtId="0" fontId="19" fillId="0" borderId="21" xfId="0" applyFont="1" applyBorder="1" applyAlignment="1"/>
    <xf numFmtId="0" fontId="25" fillId="0" borderId="14" xfId="31" applyFont="1" applyBorder="1" applyAlignment="1">
      <alignment vertical="top"/>
    </xf>
    <xf numFmtId="0" fontId="19" fillId="0" borderId="15" xfId="0" applyFont="1" applyBorder="1" applyAlignment="1"/>
    <xf numFmtId="0" fontId="25" fillId="0" borderId="15" xfId="31" applyFont="1" applyBorder="1" applyAlignment="1">
      <alignment vertical="top"/>
    </xf>
    <xf numFmtId="0" fontId="25" fillId="0" borderId="16" xfId="31" applyFont="1" applyBorder="1" applyAlignment="1">
      <alignment vertical="top"/>
    </xf>
    <xf numFmtId="0" fontId="19" fillId="0" borderId="0" xfId="0" applyFont="1" applyBorder="1"/>
    <xf numFmtId="0" fontId="19" fillId="0" borderId="0" xfId="0" applyFont="1" applyFill="1"/>
    <xf numFmtId="0" fontId="19" fillId="0" borderId="24" xfId="0" applyFont="1" applyFill="1" applyBorder="1"/>
    <xf numFmtId="0" fontId="19" fillId="0" borderId="22" xfId="0" applyFont="1" applyFill="1" applyBorder="1"/>
    <xf numFmtId="0" fontId="19" fillId="0" borderId="23" xfId="0" applyFont="1" applyFill="1" applyBorder="1"/>
    <xf numFmtId="0" fontId="19" fillId="0" borderId="29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1" fontId="0" fillId="0" borderId="32" xfId="0" applyNumberFormat="1" applyBorder="1" applyAlignment="1">
      <alignment horizontal="center" vertical="center" wrapText="1"/>
    </xf>
    <xf numFmtId="1" fontId="29" fillId="0" borderId="32" xfId="0" applyNumberFormat="1" applyFont="1" applyBorder="1" applyAlignment="1">
      <alignment horizontal="center" vertical="center" wrapText="1"/>
    </xf>
    <xf numFmtId="1" fontId="29" fillId="0" borderId="34" xfId="0" applyNumberFormat="1" applyFont="1" applyBorder="1" applyAlignment="1">
      <alignment horizontal="center" vertical="center" wrapText="1"/>
    </xf>
    <xf numFmtId="1" fontId="29" fillId="0" borderId="38" xfId="0" applyNumberFormat="1" applyFont="1" applyBorder="1" applyAlignment="1">
      <alignment horizontal="center" vertical="center" wrapText="1"/>
    </xf>
    <xf numFmtId="1" fontId="29" fillId="0" borderId="40" xfId="0" applyNumberFormat="1" applyFont="1" applyBorder="1" applyAlignment="1">
      <alignment horizontal="center" vertical="center" wrapText="1"/>
    </xf>
    <xf numFmtId="0" fontId="22" fillId="0" borderId="24" xfId="32" applyFont="1" applyBorder="1" applyAlignment="1">
      <alignment vertical="center"/>
    </xf>
    <xf numFmtId="0" fontId="2" fillId="0" borderId="23" xfId="32" applyBorder="1"/>
    <xf numFmtId="0" fontId="23" fillId="18" borderId="19" xfId="0" applyFont="1" applyFill="1" applyBorder="1" applyAlignment="1">
      <alignment horizontal="center" vertical="center" wrapText="1"/>
    </xf>
    <xf numFmtId="1" fontId="30" fillId="18" borderId="34" xfId="0" applyNumberFormat="1" applyFont="1" applyFill="1" applyBorder="1" applyAlignment="1">
      <alignment horizontal="center" vertical="center" wrapText="1"/>
    </xf>
    <xf numFmtId="0" fontId="23" fillId="18" borderId="21" xfId="0" applyFont="1" applyFill="1" applyBorder="1" applyAlignment="1">
      <alignment horizontal="center" vertical="center" wrapText="1"/>
    </xf>
    <xf numFmtId="1" fontId="30" fillId="0" borderId="40" xfId="0" applyNumberFormat="1" applyFont="1" applyFill="1" applyBorder="1" applyAlignment="1">
      <alignment horizontal="center" vertical="center" wrapText="1"/>
    </xf>
    <xf numFmtId="1" fontId="31" fillId="18" borderId="38" xfId="0" applyNumberFormat="1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0" fontId="19" fillId="18" borderId="29" xfId="0" applyFont="1" applyFill="1" applyBorder="1" applyAlignment="1">
      <alignment horizontal="center"/>
    </xf>
    <xf numFmtId="0" fontId="19" fillId="18" borderId="31" xfId="0" applyFont="1" applyFill="1" applyBorder="1" applyAlignment="1">
      <alignment horizontal="center"/>
    </xf>
    <xf numFmtId="0" fontId="19" fillId="18" borderId="37" xfId="0" applyFont="1" applyFill="1" applyBorder="1" applyAlignment="1">
      <alignment horizontal="center"/>
    </xf>
    <xf numFmtId="0" fontId="19" fillId="0" borderId="35" xfId="0" applyFont="1" applyBorder="1" applyAlignment="1"/>
    <xf numFmtId="0" fontId="23" fillId="0" borderId="22" xfId="0" applyFont="1" applyBorder="1" applyAlignment="1">
      <alignment horizontal="left" vertical="center"/>
    </xf>
    <xf numFmtId="1" fontId="23" fillId="0" borderId="38" xfId="0" applyNumberFormat="1" applyFont="1" applyBorder="1" applyAlignment="1">
      <alignment horizontal="center" vertical="center"/>
    </xf>
    <xf numFmtId="1" fontId="23" fillId="0" borderId="34" xfId="0" applyNumberFormat="1" applyFont="1" applyBorder="1" applyAlignment="1">
      <alignment horizontal="center" vertical="center" wrapText="1"/>
    </xf>
    <xf numFmtId="1" fontId="23" fillId="0" borderId="40" xfId="0" applyNumberFormat="1" applyFont="1" applyBorder="1" applyAlignment="1">
      <alignment horizontal="center" vertical="center"/>
    </xf>
    <xf numFmtId="0" fontId="23" fillId="19" borderId="18" xfId="0" applyFont="1" applyFill="1" applyBorder="1" applyAlignment="1">
      <alignment horizontal="center" vertical="center" wrapText="1"/>
    </xf>
    <xf numFmtId="0" fontId="23" fillId="20" borderId="18" xfId="0" applyFont="1" applyFill="1" applyBorder="1" applyAlignment="1">
      <alignment horizontal="center" vertical="center" wrapText="1"/>
    </xf>
    <xf numFmtId="0" fontId="23" fillId="21" borderId="18" xfId="0" applyFont="1" applyFill="1" applyBorder="1" applyAlignment="1">
      <alignment horizontal="center" vertical="center" wrapText="1"/>
    </xf>
    <xf numFmtId="0" fontId="23" fillId="22" borderId="18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2" fillId="0" borderId="21" xfId="0" applyFont="1" applyBorder="1" applyAlignment="1">
      <alignment vertical="center" wrapText="1"/>
    </xf>
    <xf numFmtId="0" fontId="0" fillId="0" borderId="15" xfId="0" applyFill="1" applyBorder="1"/>
    <xf numFmtId="0" fontId="0" fillId="0" borderId="17" xfId="0" applyBorder="1"/>
    <xf numFmtId="0" fontId="23" fillId="21" borderId="18" xfId="0" applyFont="1" applyFill="1" applyBorder="1" applyAlignment="1">
      <alignment vertical="center" wrapText="1"/>
    </xf>
    <xf numFmtId="0" fontId="23" fillId="19" borderId="18" xfId="0" applyFont="1" applyFill="1" applyBorder="1" applyAlignment="1">
      <alignment vertical="center" wrapText="1"/>
    </xf>
    <xf numFmtId="0" fontId="23" fillId="20" borderId="18" xfId="0" applyFont="1" applyFill="1" applyBorder="1" applyAlignment="1">
      <alignment vertical="center" wrapText="1"/>
    </xf>
    <xf numFmtId="0" fontId="23" fillId="22" borderId="18" xfId="0" applyFont="1" applyFill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/>
    </xf>
    <xf numFmtId="0" fontId="0" fillId="0" borderId="9" xfId="0" applyFill="1" applyBorder="1"/>
    <xf numFmtId="0" fontId="0" fillId="0" borderId="10" xfId="0" applyFill="1" applyBorder="1"/>
    <xf numFmtId="0" fontId="0" fillId="0" borderId="12" xfId="0" applyFill="1" applyBorder="1"/>
    <xf numFmtId="0" fontId="0" fillId="0" borderId="14" xfId="0" applyFill="1" applyBorder="1"/>
    <xf numFmtId="0" fontId="23" fillId="0" borderId="15" xfId="0" applyFont="1" applyFill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/>
    </xf>
    <xf numFmtId="1" fontId="33" fillId="0" borderId="38" xfId="0" applyNumberFormat="1" applyFont="1" applyBorder="1" applyAlignment="1">
      <alignment horizontal="center" vertical="center"/>
    </xf>
    <xf numFmtId="1" fontId="33" fillId="0" borderId="40" xfId="0" applyNumberFormat="1" applyFont="1" applyBorder="1" applyAlignment="1">
      <alignment horizontal="center" vertical="center"/>
    </xf>
    <xf numFmtId="1" fontId="20" fillId="0" borderId="0" xfId="0" applyNumberFormat="1" applyFont="1" applyAlignment="1"/>
    <xf numFmtId="0" fontId="34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24" fillId="0" borderId="24" xfId="32" applyFont="1" applyBorder="1" applyAlignment="1">
      <alignment horizontal="center" vertical="center"/>
    </xf>
    <xf numFmtId="0" fontId="24" fillId="0" borderId="22" xfId="32" applyFont="1" applyBorder="1" applyAlignment="1">
      <alignment horizontal="center" vertical="center"/>
    </xf>
    <xf numFmtId="0" fontId="24" fillId="0" borderId="23" xfId="32" applyFont="1" applyBorder="1" applyAlignment="1">
      <alignment horizontal="center" vertical="center"/>
    </xf>
    <xf numFmtId="0" fontId="22" fillId="0" borderId="24" xfId="32" applyFont="1" applyBorder="1" applyAlignment="1">
      <alignment horizontal="center" vertical="center"/>
    </xf>
    <xf numFmtId="0" fontId="22" fillId="0" borderId="22" xfId="32" applyFont="1" applyBorder="1" applyAlignment="1">
      <alignment horizontal="center" vertical="center"/>
    </xf>
    <xf numFmtId="0" fontId="19" fillId="18" borderId="39" xfId="0" applyFont="1" applyFill="1" applyBorder="1" applyAlignment="1">
      <alignment horizontal="center" vertical="center"/>
    </xf>
    <xf numFmtId="0" fontId="19" fillId="18" borderId="41" xfId="0" applyFont="1" applyFill="1" applyBorder="1" applyAlignment="1">
      <alignment horizontal="center" vertical="center"/>
    </xf>
    <xf numFmtId="0" fontId="19" fillId="18" borderId="42" xfId="0" applyFont="1" applyFill="1" applyBorder="1" applyAlignment="1">
      <alignment horizontal="center" vertical="center"/>
    </xf>
    <xf numFmtId="0" fontId="19" fillId="18" borderId="33" xfId="0" applyFont="1" applyFill="1" applyBorder="1" applyAlignment="1">
      <alignment horizontal="center" vertical="center"/>
    </xf>
    <xf numFmtId="0" fontId="19" fillId="18" borderId="43" xfId="0" applyFont="1" applyFill="1" applyBorder="1" applyAlignment="1">
      <alignment horizontal="center" vertical="center"/>
    </xf>
    <xf numFmtId="0" fontId="19" fillId="18" borderId="44" xfId="0" applyFont="1" applyFill="1" applyBorder="1" applyAlignment="1">
      <alignment horizontal="center" vertical="center"/>
    </xf>
    <xf numFmtId="0" fontId="19" fillId="18" borderId="30" xfId="0" applyFont="1" applyFill="1" applyBorder="1" applyAlignment="1">
      <alignment horizontal="center" vertical="center"/>
    </xf>
    <xf numFmtId="0" fontId="19" fillId="18" borderId="45" xfId="0" applyFont="1" applyFill="1" applyBorder="1" applyAlignment="1">
      <alignment horizontal="center" vertical="center"/>
    </xf>
    <xf numFmtId="0" fontId="19" fillId="18" borderId="46" xfId="0" applyFont="1" applyFill="1" applyBorder="1" applyAlignment="1">
      <alignment horizontal="center" vertical="center"/>
    </xf>
    <xf numFmtId="170" fontId="23" fillId="0" borderId="47" xfId="0" applyNumberFormat="1" applyFont="1" applyBorder="1" applyAlignment="1">
      <alignment horizontal="center" vertical="center" wrapText="1"/>
    </xf>
    <xf numFmtId="170" fontId="23" fillId="0" borderId="48" xfId="0" applyNumberFormat="1" applyFont="1" applyBorder="1" applyAlignment="1">
      <alignment horizontal="center" vertical="center" wrapText="1"/>
    </xf>
    <xf numFmtId="170" fontId="23" fillId="0" borderId="35" xfId="0" applyNumberFormat="1" applyFont="1" applyBorder="1" applyAlignment="1">
      <alignment horizontal="center" vertical="center" wrapText="1"/>
    </xf>
    <xf numFmtId="0" fontId="22" fillId="0" borderId="23" xfId="32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19" fillId="0" borderId="25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1" fontId="20" fillId="0" borderId="0" xfId="0" applyNumberFormat="1" applyFont="1" applyAlignment="1">
      <alignment horizontal="center"/>
    </xf>
  </cellXfs>
  <cellStyles count="43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Neutre" xfId="30" builtinId="28" customBuiltin="1"/>
    <cellStyle name="Normal" xfId="0" builtinId="0"/>
    <cellStyle name="Normal_HPM" xfId="31"/>
    <cellStyle name="Normal_Synthese" xfId="32"/>
    <cellStyle name="Satisfaisant" xfId="33" builtinId="26" customBuiltin="1"/>
    <cellStyle name="Sortie" xfId="34" builtinId="21" customBuiltin="1"/>
    <cellStyle name="Texte explicatif" xfId="35" builtinId="53" customBuiltin="1"/>
    <cellStyle name="Titre" xfId="36" builtinId="15" customBuiltin="1"/>
    <cellStyle name="Titre 1" xfId="37" builtinId="16" customBuiltin="1"/>
    <cellStyle name="Titre 2" xfId="38" builtinId="17" customBuiltin="1"/>
    <cellStyle name="Titre 3" xfId="39" builtinId="18" customBuiltin="1"/>
    <cellStyle name="Titre 4" xfId="40" builtinId="19" customBuiltin="1"/>
    <cellStyle name="Total" xfId="41" builtinId="25" customBuiltin="1"/>
    <cellStyle name="Vérification" xfId="42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448852425924174E-2"/>
          <c:y val="4.7081574193612565E-2"/>
          <c:w val="0.92726735029917451"/>
          <c:h val="0.913563622333751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'TP+RQ HPM'!$C$42</c:f>
              <c:strCache>
                <c:ptCount val="1"/>
                <c:pt idx="0">
                  <c:v>A - RD 543 Nord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'TP+RQ HPM'!$B$43:$B$78</c:f>
              <c:strCache>
                <c:ptCount val="34"/>
                <c:pt idx="0">
                  <c:v>07h30</c:v>
                </c:pt>
                <c:pt idx="3">
                  <c:v>07h35</c:v>
                </c:pt>
                <c:pt idx="6">
                  <c:v>07h40</c:v>
                </c:pt>
                <c:pt idx="9">
                  <c:v>07h45</c:v>
                </c:pt>
                <c:pt idx="12">
                  <c:v>07h50</c:v>
                </c:pt>
                <c:pt idx="15">
                  <c:v>07h55</c:v>
                </c:pt>
                <c:pt idx="18">
                  <c:v>08h00</c:v>
                </c:pt>
                <c:pt idx="21">
                  <c:v>08h05</c:v>
                </c:pt>
                <c:pt idx="24">
                  <c:v>08h10</c:v>
                </c:pt>
                <c:pt idx="27">
                  <c:v>08h15</c:v>
                </c:pt>
                <c:pt idx="30">
                  <c:v>08h20</c:v>
                </c:pt>
                <c:pt idx="33">
                  <c:v>08h25</c:v>
                </c:pt>
              </c:strCache>
            </c:strRef>
          </c:cat>
          <c:val>
            <c:numRef>
              <c:f>'TP+RQ HPM'!$C$43:$C$78</c:f>
              <c:numCache>
                <c:formatCode>0</c:formatCode>
                <c:ptCount val="36"/>
                <c:pt idx="0">
                  <c:v>7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9</c:v>
                </c:pt>
                <c:pt idx="7">
                  <c:v>9</c:v>
                </c:pt>
                <c:pt idx="8">
                  <c:v>8</c:v>
                </c:pt>
                <c:pt idx="9">
                  <c:v>12</c:v>
                </c:pt>
                <c:pt idx="10">
                  <c:v>13</c:v>
                </c:pt>
                <c:pt idx="11">
                  <c:v>11</c:v>
                </c:pt>
                <c:pt idx="12">
                  <c:v>11</c:v>
                </c:pt>
                <c:pt idx="13">
                  <c:v>12</c:v>
                </c:pt>
                <c:pt idx="14">
                  <c:v>12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11</c:v>
                </c:pt>
                <c:pt idx="19">
                  <c:v>9</c:v>
                </c:pt>
                <c:pt idx="20">
                  <c:v>8</c:v>
                </c:pt>
                <c:pt idx="21">
                  <c:v>12</c:v>
                </c:pt>
                <c:pt idx="22">
                  <c:v>9</c:v>
                </c:pt>
                <c:pt idx="23">
                  <c:v>10</c:v>
                </c:pt>
                <c:pt idx="24">
                  <c:v>8</c:v>
                </c:pt>
                <c:pt idx="25">
                  <c:v>6</c:v>
                </c:pt>
                <c:pt idx="26">
                  <c:v>8</c:v>
                </c:pt>
                <c:pt idx="27">
                  <c:v>7</c:v>
                </c:pt>
                <c:pt idx="28">
                  <c:v>3</c:v>
                </c:pt>
                <c:pt idx="29">
                  <c:v>7</c:v>
                </c:pt>
                <c:pt idx="30">
                  <c:v>11</c:v>
                </c:pt>
                <c:pt idx="31">
                  <c:v>8</c:v>
                </c:pt>
                <c:pt idx="32">
                  <c:v>12</c:v>
                </c:pt>
                <c:pt idx="33">
                  <c:v>18</c:v>
                </c:pt>
                <c:pt idx="34">
                  <c:v>19</c:v>
                </c:pt>
                <c:pt idx="3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B8-4E9D-9794-557BC2B7D6F0}"/>
            </c:ext>
          </c:extLst>
        </c:ser>
        <c:ser>
          <c:idx val="1"/>
          <c:order val="1"/>
          <c:tx>
            <c:strRef>
              <c:f>'TP+RQ HPM'!$D$42</c:f>
              <c:strCache>
                <c:ptCount val="1"/>
                <c:pt idx="0">
                  <c:v>B - Avenue René Cassin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cat>
            <c:strRef>
              <c:f>'TP+RQ HPM'!$B$43:$B$78</c:f>
              <c:strCache>
                <c:ptCount val="34"/>
                <c:pt idx="0">
                  <c:v>07h30</c:v>
                </c:pt>
                <c:pt idx="3">
                  <c:v>07h35</c:v>
                </c:pt>
                <c:pt idx="6">
                  <c:v>07h40</c:v>
                </c:pt>
                <c:pt idx="9">
                  <c:v>07h45</c:v>
                </c:pt>
                <c:pt idx="12">
                  <c:v>07h50</c:v>
                </c:pt>
                <c:pt idx="15">
                  <c:v>07h55</c:v>
                </c:pt>
                <c:pt idx="18">
                  <c:v>08h00</c:v>
                </c:pt>
                <c:pt idx="21">
                  <c:v>08h05</c:v>
                </c:pt>
                <c:pt idx="24">
                  <c:v>08h10</c:v>
                </c:pt>
                <c:pt idx="27">
                  <c:v>08h15</c:v>
                </c:pt>
                <c:pt idx="30">
                  <c:v>08h20</c:v>
                </c:pt>
                <c:pt idx="33">
                  <c:v>08h25</c:v>
                </c:pt>
              </c:strCache>
            </c:strRef>
          </c:cat>
          <c:val>
            <c:numRef>
              <c:f>'TP+RQ HPM'!$D$43:$D$78</c:f>
              <c:numCache>
                <c:formatCode>0</c:formatCode>
                <c:ptCount val="36"/>
                <c:pt idx="0">
                  <c:v>5</c:v>
                </c:pt>
                <c:pt idx="1">
                  <c:v>9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9</c:v>
                </c:pt>
                <c:pt idx="6">
                  <c:v>3</c:v>
                </c:pt>
                <c:pt idx="7">
                  <c:v>7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6</c:v>
                </c:pt>
                <c:pt idx="12">
                  <c:v>3</c:v>
                </c:pt>
                <c:pt idx="13">
                  <c:v>11</c:v>
                </c:pt>
                <c:pt idx="14">
                  <c:v>7</c:v>
                </c:pt>
                <c:pt idx="15">
                  <c:v>10</c:v>
                </c:pt>
                <c:pt idx="16">
                  <c:v>3</c:v>
                </c:pt>
                <c:pt idx="17">
                  <c:v>13</c:v>
                </c:pt>
                <c:pt idx="18">
                  <c:v>18</c:v>
                </c:pt>
                <c:pt idx="19">
                  <c:v>14</c:v>
                </c:pt>
                <c:pt idx="20">
                  <c:v>15</c:v>
                </c:pt>
                <c:pt idx="21">
                  <c:v>15</c:v>
                </c:pt>
                <c:pt idx="22">
                  <c:v>22</c:v>
                </c:pt>
                <c:pt idx="23">
                  <c:v>16</c:v>
                </c:pt>
                <c:pt idx="24">
                  <c:v>19</c:v>
                </c:pt>
                <c:pt idx="25">
                  <c:v>18</c:v>
                </c:pt>
                <c:pt idx="26">
                  <c:v>22</c:v>
                </c:pt>
                <c:pt idx="27">
                  <c:v>25</c:v>
                </c:pt>
                <c:pt idx="28">
                  <c:v>21</c:v>
                </c:pt>
                <c:pt idx="29">
                  <c:v>25</c:v>
                </c:pt>
                <c:pt idx="30">
                  <c:v>23</c:v>
                </c:pt>
                <c:pt idx="31">
                  <c:v>20</c:v>
                </c:pt>
                <c:pt idx="32">
                  <c:v>29</c:v>
                </c:pt>
                <c:pt idx="33">
                  <c:v>28</c:v>
                </c:pt>
                <c:pt idx="34">
                  <c:v>32</c:v>
                </c:pt>
                <c:pt idx="3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B8-4E9D-9794-557BC2B7D6F0}"/>
            </c:ext>
          </c:extLst>
        </c:ser>
        <c:ser>
          <c:idx val="2"/>
          <c:order val="2"/>
          <c:tx>
            <c:strRef>
              <c:f>'TP+RQ HPM'!$E$42</c:f>
              <c:strCache>
                <c:ptCount val="1"/>
                <c:pt idx="0">
                  <c:v>C - RD 543 Sud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0"/>
          <c:cat>
            <c:strRef>
              <c:f>'TP+RQ HPM'!$B$43:$B$78</c:f>
              <c:strCache>
                <c:ptCount val="34"/>
                <c:pt idx="0">
                  <c:v>07h30</c:v>
                </c:pt>
                <c:pt idx="3">
                  <c:v>07h35</c:v>
                </c:pt>
                <c:pt idx="6">
                  <c:v>07h40</c:v>
                </c:pt>
                <c:pt idx="9">
                  <c:v>07h45</c:v>
                </c:pt>
                <c:pt idx="12">
                  <c:v>07h50</c:v>
                </c:pt>
                <c:pt idx="15">
                  <c:v>07h55</c:v>
                </c:pt>
                <c:pt idx="18">
                  <c:v>08h00</c:v>
                </c:pt>
                <c:pt idx="21">
                  <c:v>08h05</c:v>
                </c:pt>
                <c:pt idx="24">
                  <c:v>08h10</c:v>
                </c:pt>
                <c:pt idx="27">
                  <c:v>08h15</c:v>
                </c:pt>
                <c:pt idx="30">
                  <c:v>08h20</c:v>
                </c:pt>
                <c:pt idx="33">
                  <c:v>08h25</c:v>
                </c:pt>
              </c:strCache>
            </c:strRef>
          </c:cat>
          <c:val>
            <c:numRef>
              <c:f>'TP+RQ HPM'!$E$43:$E$78</c:f>
              <c:numCache>
                <c:formatCode>0</c:formatCode>
                <c:ptCount val="36"/>
                <c:pt idx="0">
                  <c:v>8</c:v>
                </c:pt>
                <c:pt idx="1">
                  <c:v>11</c:v>
                </c:pt>
                <c:pt idx="2">
                  <c:v>16</c:v>
                </c:pt>
                <c:pt idx="3">
                  <c:v>9</c:v>
                </c:pt>
                <c:pt idx="4">
                  <c:v>7</c:v>
                </c:pt>
                <c:pt idx="5">
                  <c:v>12</c:v>
                </c:pt>
                <c:pt idx="6">
                  <c:v>13</c:v>
                </c:pt>
                <c:pt idx="7">
                  <c:v>10</c:v>
                </c:pt>
                <c:pt idx="8">
                  <c:v>8</c:v>
                </c:pt>
                <c:pt idx="9">
                  <c:v>14</c:v>
                </c:pt>
                <c:pt idx="10">
                  <c:v>18</c:v>
                </c:pt>
                <c:pt idx="11">
                  <c:v>21</c:v>
                </c:pt>
                <c:pt idx="12">
                  <c:v>18</c:v>
                </c:pt>
                <c:pt idx="13">
                  <c:v>10</c:v>
                </c:pt>
                <c:pt idx="14">
                  <c:v>7</c:v>
                </c:pt>
                <c:pt idx="15">
                  <c:v>12</c:v>
                </c:pt>
                <c:pt idx="16">
                  <c:v>14</c:v>
                </c:pt>
                <c:pt idx="17">
                  <c:v>16</c:v>
                </c:pt>
                <c:pt idx="18">
                  <c:v>15</c:v>
                </c:pt>
                <c:pt idx="19">
                  <c:v>17</c:v>
                </c:pt>
                <c:pt idx="20">
                  <c:v>18</c:v>
                </c:pt>
                <c:pt idx="21">
                  <c:v>22</c:v>
                </c:pt>
                <c:pt idx="22">
                  <c:v>25</c:v>
                </c:pt>
                <c:pt idx="23">
                  <c:v>30</c:v>
                </c:pt>
                <c:pt idx="24">
                  <c:v>35</c:v>
                </c:pt>
                <c:pt idx="25">
                  <c:v>40</c:v>
                </c:pt>
                <c:pt idx="26">
                  <c:v>40</c:v>
                </c:pt>
                <c:pt idx="27">
                  <c:v>35</c:v>
                </c:pt>
                <c:pt idx="28">
                  <c:v>38</c:v>
                </c:pt>
                <c:pt idx="29">
                  <c:v>55</c:v>
                </c:pt>
                <c:pt idx="30">
                  <c:v>65</c:v>
                </c:pt>
                <c:pt idx="31">
                  <c:v>85</c:v>
                </c:pt>
                <c:pt idx="32">
                  <c:v>95</c:v>
                </c:pt>
                <c:pt idx="33">
                  <c:v>90</c:v>
                </c:pt>
                <c:pt idx="34">
                  <c:v>95</c:v>
                </c:pt>
                <c:pt idx="3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B8-4E9D-9794-557BC2B7D6F0}"/>
            </c:ext>
          </c:extLst>
        </c:ser>
        <c:ser>
          <c:idx val="3"/>
          <c:order val="3"/>
          <c:tx>
            <c:strRef>
              <c:f>'TP+RQ HPM'!$F$42</c:f>
              <c:strCache>
                <c:ptCount val="1"/>
                <c:pt idx="0">
                  <c:v>D - Avenue Jean Moulin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'TP+RQ HPM'!$B$43:$B$78</c:f>
              <c:strCache>
                <c:ptCount val="34"/>
                <c:pt idx="0">
                  <c:v>07h30</c:v>
                </c:pt>
                <c:pt idx="3">
                  <c:v>07h35</c:v>
                </c:pt>
                <c:pt idx="6">
                  <c:v>07h40</c:v>
                </c:pt>
                <c:pt idx="9">
                  <c:v>07h45</c:v>
                </c:pt>
                <c:pt idx="12">
                  <c:v>07h50</c:v>
                </c:pt>
                <c:pt idx="15">
                  <c:v>07h55</c:v>
                </c:pt>
                <c:pt idx="18">
                  <c:v>08h00</c:v>
                </c:pt>
                <c:pt idx="21">
                  <c:v>08h05</c:v>
                </c:pt>
                <c:pt idx="24">
                  <c:v>08h10</c:v>
                </c:pt>
                <c:pt idx="27">
                  <c:v>08h15</c:v>
                </c:pt>
                <c:pt idx="30">
                  <c:v>08h20</c:v>
                </c:pt>
                <c:pt idx="33">
                  <c:v>08h25</c:v>
                </c:pt>
              </c:strCache>
            </c:strRef>
          </c:cat>
          <c:val>
            <c:numRef>
              <c:f>'TP+RQ HPM'!$F$43:$F$78</c:f>
              <c:numCache>
                <c:formatCode>0</c:formatCode>
                <c:ptCount val="36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9</c:v>
                </c:pt>
                <c:pt idx="7">
                  <c:v>5</c:v>
                </c:pt>
                <c:pt idx="8">
                  <c:v>6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8</c:v>
                </c:pt>
                <c:pt idx="15">
                  <c:v>2</c:v>
                </c:pt>
                <c:pt idx="16">
                  <c:v>6</c:v>
                </c:pt>
                <c:pt idx="17">
                  <c:v>4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4</c:v>
                </c:pt>
                <c:pt idx="22">
                  <c:v>4</c:v>
                </c:pt>
                <c:pt idx="23">
                  <c:v>5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11</c:v>
                </c:pt>
                <c:pt idx="32">
                  <c:v>9</c:v>
                </c:pt>
                <c:pt idx="33">
                  <c:v>11</c:v>
                </c:pt>
                <c:pt idx="34">
                  <c:v>10</c:v>
                </c:pt>
                <c:pt idx="3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B8-4E9D-9794-557BC2B7D6F0}"/>
            </c:ext>
          </c:extLst>
        </c:ser>
        <c:ser>
          <c:idx val="4"/>
          <c:order val="4"/>
          <c:tx>
            <c:strRef>
              <c:f>'TP+RQ HPM'!#REF!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'TP+RQ HPM'!$B$43:$B$78</c:f>
              <c:strCache>
                <c:ptCount val="34"/>
                <c:pt idx="0">
                  <c:v>07h30</c:v>
                </c:pt>
                <c:pt idx="3">
                  <c:v>07h35</c:v>
                </c:pt>
                <c:pt idx="6">
                  <c:v>07h40</c:v>
                </c:pt>
                <c:pt idx="9">
                  <c:v>07h45</c:v>
                </c:pt>
                <c:pt idx="12">
                  <c:v>07h50</c:v>
                </c:pt>
                <c:pt idx="15">
                  <c:v>07h55</c:v>
                </c:pt>
                <c:pt idx="18">
                  <c:v>08h00</c:v>
                </c:pt>
                <c:pt idx="21">
                  <c:v>08h05</c:v>
                </c:pt>
                <c:pt idx="24">
                  <c:v>08h10</c:v>
                </c:pt>
                <c:pt idx="27">
                  <c:v>08h15</c:v>
                </c:pt>
                <c:pt idx="30">
                  <c:v>08h20</c:v>
                </c:pt>
                <c:pt idx="33">
                  <c:v>08h25</c:v>
                </c:pt>
              </c:strCache>
            </c:strRef>
          </c:cat>
          <c:val>
            <c:numRef>
              <c:f>'TP+RQ HPM'!#REF!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B8-4E9D-9794-557BC2B7D6F0}"/>
            </c:ext>
          </c:extLst>
        </c:ser>
        <c:ser>
          <c:idx val="5"/>
          <c:order val="5"/>
          <c:tx>
            <c:strRef>
              <c:f>'TP+RQ HPM'!#REF!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'TP+RQ HPM'!$B$43:$B$78</c:f>
              <c:strCache>
                <c:ptCount val="34"/>
                <c:pt idx="0">
                  <c:v>07h30</c:v>
                </c:pt>
                <c:pt idx="3">
                  <c:v>07h35</c:v>
                </c:pt>
                <c:pt idx="6">
                  <c:v>07h40</c:v>
                </c:pt>
                <c:pt idx="9">
                  <c:v>07h45</c:v>
                </c:pt>
                <c:pt idx="12">
                  <c:v>07h50</c:v>
                </c:pt>
                <c:pt idx="15">
                  <c:v>07h55</c:v>
                </c:pt>
                <c:pt idx="18">
                  <c:v>08h00</c:v>
                </c:pt>
                <c:pt idx="21">
                  <c:v>08h05</c:v>
                </c:pt>
                <c:pt idx="24">
                  <c:v>08h10</c:v>
                </c:pt>
                <c:pt idx="27">
                  <c:v>08h15</c:v>
                </c:pt>
                <c:pt idx="30">
                  <c:v>08h20</c:v>
                </c:pt>
                <c:pt idx="33">
                  <c:v>08h25</c:v>
                </c:pt>
              </c:strCache>
            </c:strRef>
          </c:cat>
          <c:val>
            <c:numRef>
              <c:f>'TP+RQ HPM'!#REF!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B8-4E9D-9794-557BC2B7D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86215903"/>
        <c:axId val="1"/>
      </c:barChart>
      <c:catAx>
        <c:axId val="1186215903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8621590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920237494225408E-2"/>
          <c:y val="4.6448128742714687E-2"/>
          <c:w val="0.91816546236718433"/>
          <c:h val="0.91894435100782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'TP+RQ HPM'!$C$93</c:f>
              <c:strCache>
                <c:ptCount val="1"/>
                <c:pt idx="0">
                  <c:v>A - RD 543 Nord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'TP+RQ HPM'!$B$94:$B$129</c:f>
              <c:strCache>
                <c:ptCount val="34"/>
                <c:pt idx="0">
                  <c:v>07h30</c:v>
                </c:pt>
                <c:pt idx="3">
                  <c:v>07h35</c:v>
                </c:pt>
                <c:pt idx="6">
                  <c:v>07h40</c:v>
                </c:pt>
                <c:pt idx="9">
                  <c:v>07h45</c:v>
                </c:pt>
                <c:pt idx="12">
                  <c:v>07h50</c:v>
                </c:pt>
                <c:pt idx="15">
                  <c:v>07h55</c:v>
                </c:pt>
                <c:pt idx="18">
                  <c:v>08h00</c:v>
                </c:pt>
                <c:pt idx="21">
                  <c:v>08h05</c:v>
                </c:pt>
                <c:pt idx="24">
                  <c:v>08h10</c:v>
                </c:pt>
                <c:pt idx="27">
                  <c:v>08h15</c:v>
                </c:pt>
                <c:pt idx="30">
                  <c:v>08h20</c:v>
                </c:pt>
                <c:pt idx="33">
                  <c:v>08h25</c:v>
                </c:pt>
              </c:strCache>
            </c:strRef>
          </c:cat>
          <c:val>
            <c:numRef>
              <c:f>'TP+RQ HPM'!$C$94:$C$129</c:f>
              <c:numCache>
                <c:formatCode>0</c:formatCode>
                <c:ptCount val="36"/>
                <c:pt idx="0">
                  <c:v>46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  <c:pt idx="5">
                  <c:v>46</c:v>
                </c:pt>
                <c:pt idx="6">
                  <c:v>46</c:v>
                </c:pt>
                <c:pt idx="7">
                  <c:v>46</c:v>
                </c:pt>
                <c:pt idx="8">
                  <c:v>46</c:v>
                </c:pt>
                <c:pt idx="9">
                  <c:v>151</c:v>
                </c:pt>
                <c:pt idx="10">
                  <c:v>151</c:v>
                </c:pt>
                <c:pt idx="11">
                  <c:v>151</c:v>
                </c:pt>
                <c:pt idx="12">
                  <c:v>151</c:v>
                </c:pt>
                <c:pt idx="13">
                  <c:v>151</c:v>
                </c:pt>
                <c:pt idx="14">
                  <c:v>151</c:v>
                </c:pt>
                <c:pt idx="15">
                  <c:v>46</c:v>
                </c:pt>
                <c:pt idx="16">
                  <c:v>46</c:v>
                </c:pt>
                <c:pt idx="17">
                  <c:v>46</c:v>
                </c:pt>
                <c:pt idx="18">
                  <c:v>151</c:v>
                </c:pt>
                <c:pt idx="19">
                  <c:v>46</c:v>
                </c:pt>
                <c:pt idx="20">
                  <c:v>46</c:v>
                </c:pt>
                <c:pt idx="21">
                  <c:v>151</c:v>
                </c:pt>
                <c:pt idx="22">
                  <c:v>46</c:v>
                </c:pt>
                <c:pt idx="23">
                  <c:v>46</c:v>
                </c:pt>
                <c:pt idx="24">
                  <c:v>46</c:v>
                </c:pt>
                <c:pt idx="25">
                  <c:v>46</c:v>
                </c:pt>
                <c:pt idx="26">
                  <c:v>46</c:v>
                </c:pt>
                <c:pt idx="27">
                  <c:v>46</c:v>
                </c:pt>
                <c:pt idx="28">
                  <c:v>46</c:v>
                </c:pt>
                <c:pt idx="29">
                  <c:v>46</c:v>
                </c:pt>
                <c:pt idx="30">
                  <c:v>151</c:v>
                </c:pt>
                <c:pt idx="31">
                  <c:v>46</c:v>
                </c:pt>
                <c:pt idx="32">
                  <c:v>151</c:v>
                </c:pt>
                <c:pt idx="33">
                  <c:v>151</c:v>
                </c:pt>
                <c:pt idx="34">
                  <c:v>151</c:v>
                </c:pt>
                <c:pt idx="35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59-436A-A336-C458A7B8A9FD}"/>
            </c:ext>
          </c:extLst>
        </c:ser>
        <c:ser>
          <c:idx val="1"/>
          <c:order val="1"/>
          <c:tx>
            <c:strRef>
              <c:f>'TP+RQ HPM'!$D$93</c:f>
              <c:strCache>
                <c:ptCount val="1"/>
                <c:pt idx="0">
                  <c:v>B - Avenue René Cassin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cat>
            <c:strRef>
              <c:f>'TP+RQ HPM'!$B$94:$B$129</c:f>
              <c:strCache>
                <c:ptCount val="34"/>
                <c:pt idx="0">
                  <c:v>07h30</c:v>
                </c:pt>
                <c:pt idx="3">
                  <c:v>07h35</c:v>
                </c:pt>
                <c:pt idx="6">
                  <c:v>07h40</c:v>
                </c:pt>
                <c:pt idx="9">
                  <c:v>07h45</c:v>
                </c:pt>
                <c:pt idx="12">
                  <c:v>07h50</c:v>
                </c:pt>
                <c:pt idx="15">
                  <c:v>07h55</c:v>
                </c:pt>
                <c:pt idx="18">
                  <c:v>08h00</c:v>
                </c:pt>
                <c:pt idx="21">
                  <c:v>08h05</c:v>
                </c:pt>
                <c:pt idx="24">
                  <c:v>08h10</c:v>
                </c:pt>
                <c:pt idx="27">
                  <c:v>08h15</c:v>
                </c:pt>
                <c:pt idx="30">
                  <c:v>08h20</c:v>
                </c:pt>
                <c:pt idx="33">
                  <c:v>08h25</c:v>
                </c:pt>
              </c:strCache>
            </c:strRef>
          </c:cat>
          <c:val>
            <c:numRef>
              <c:f>'TP+RQ HPM'!$D$94:$D$129</c:f>
              <c:numCache>
                <c:formatCode>0</c:formatCode>
                <c:ptCount val="36"/>
                <c:pt idx="0">
                  <c:v>46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  <c:pt idx="5">
                  <c:v>46</c:v>
                </c:pt>
                <c:pt idx="6">
                  <c:v>46</c:v>
                </c:pt>
                <c:pt idx="7">
                  <c:v>46</c:v>
                </c:pt>
                <c:pt idx="8">
                  <c:v>0</c:v>
                </c:pt>
                <c:pt idx="9">
                  <c:v>46</c:v>
                </c:pt>
                <c:pt idx="10">
                  <c:v>46</c:v>
                </c:pt>
                <c:pt idx="11">
                  <c:v>46</c:v>
                </c:pt>
                <c:pt idx="12">
                  <c:v>46</c:v>
                </c:pt>
                <c:pt idx="13">
                  <c:v>151</c:v>
                </c:pt>
                <c:pt idx="14">
                  <c:v>46</c:v>
                </c:pt>
                <c:pt idx="15">
                  <c:v>46</c:v>
                </c:pt>
                <c:pt idx="16">
                  <c:v>46</c:v>
                </c:pt>
                <c:pt idx="17">
                  <c:v>151</c:v>
                </c:pt>
                <c:pt idx="18">
                  <c:v>151</c:v>
                </c:pt>
                <c:pt idx="19">
                  <c:v>151</c:v>
                </c:pt>
                <c:pt idx="20">
                  <c:v>151</c:v>
                </c:pt>
                <c:pt idx="21">
                  <c:v>151</c:v>
                </c:pt>
                <c:pt idx="22">
                  <c:v>256</c:v>
                </c:pt>
                <c:pt idx="23">
                  <c:v>151</c:v>
                </c:pt>
                <c:pt idx="24">
                  <c:v>151</c:v>
                </c:pt>
                <c:pt idx="25">
                  <c:v>151</c:v>
                </c:pt>
                <c:pt idx="26">
                  <c:v>256</c:v>
                </c:pt>
                <c:pt idx="27">
                  <c:v>256</c:v>
                </c:pt>
                <c:pt idx="28">
                  <c:v>151</c:v>
                </c:pt>
                <c:pt idx="29">
                  <c:v>256</c:v>
                </c:pt>
                <c:pt idx="30">
                  <c:v>256</c:v>
                </c:pt>
                <c:pt idx="31">
                  <c:v>151</c:v>
                </c:pt>
                <c:pt idx="32">
                  <c:v>256</c:v>
                </c:pt>
                <c:pt idx="33">
                  <c:v>256</c:v>
                </c:pt>
                <c:pt idx="34">
                  <c:v>256</c:v>
                </c:pt>
                <c:pt idx="35">
                  <c:v>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59-436A-A336-C458A7B8A9FD}"/>
            </c:ext>
          </c:extLst>
        </c:ser>
        <c:ser>
          <c:idx val="2"/>
          <c:order val="2"/>
          <c:tx>
            <c:strRef>
              <c:f>'TP+RQ HPM'!$E$93</c:f>
              <c:strCache>
                <c:ptCount val="1"/>
                <c:pt idx="0">
                  <c:v>C - RD 543 Sud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0"/>
          <c:cat>
            <c:strRef>
              <c:f>'TP+RQ HPM'!$B$94:$B$129</c:f>
              <c:strCache>
                <c:ptCount val="34"/>
                <c:pt idx="0">
                  <c:v>07h30</c:v>
                </c:pt>
                <c:pt idx="3">
                  <c:v>07h35</c:v>
                </c:pt>
                <c:pt idx="6">
                  <c:v>07h40</c:v>
                </c:pt>
                <c:pt idx="9">
                  <c:v>07h45</c:v>
                </c:pt>
                <c:pt idx="12">
                  <c:v>07h50</c:v>
                </c:pt>
                <c:pt idx="15">
                  <c:v>07h55</c:v>
                </c:pt>
                <c:pt idx="18">
                  <c:v>08h00</c:v>
                </c:pt>
                <c:pt idx="21">
                  <c:v>08h05</c:v>
                </c:pt>
                <c:pt idx="24">
                  <c:v>08h10</c:v>
                </c:pt>
                <c:pt idx="27">
                  <c:v>08h15</c:v>
                </c:pt>
                <c:pt idx="30">
                  <c:v>08h20</c:v>
                </c:pt>
                <c:pt idx="33">
                  <c:v>08h25</c:v>
                </c:pt>
              </c:strCache>
            </c:strRef>
          </c:cat>
          <c:val>
            <c:numRef>
              <c:f>'TP+RQ HPM'!$E$94:$E$129</c:f>
              <c:numCache>
                <c:formatCode>0</c:formatCode>
                <c:ptCount val="36"/>
                <c:pt idx="0">
                  <c:v>41</c:v>
                </c:pt>
                <c:pt idx="1">
                  <c:v>41</c:v>
                </c:pt>
                <c:pt idx="2">
                  <c:v>146</c:v>
                </c:pt>
                <c:pt idx="3">
                  <c:v>41</c:v>
                </c:pt>
                <c:pt idx="4">
                  <c:v>41</c:v>
                </c:pt>
                <c:pt idx="5">
                  <c:v>41</c:v>
                </c:pt>
                <c:pt idx="6">
                  <c:v>146</c:v>
                </c:pt>
                <c:pt idx="7">
                  <c:v>41</c:v>
                </c:pt>
                <c:pt idx="8">
                  <c:v>41</c:v>
                </c:pt>
                <c:pt idx="9">
                  <c:v>146</c:v>
                </c:pt>
                <c:pt idx="10">
                  <c:v>146</c:v>
                </c:pt>
                <c:pt idx="11">
                  <c:v>146</c:v>
                </c:pt>
                <c:pt idx="12">
                  <c:v>146</c:v>
                </c:pt>
                <c:pt idx="13">
                  <c:v>41</c:v>
                </c:pt>
                <c:pt idx="14">
                  <c:v>41</c:v>
                </c:pt>
                <c:pt idx="15">
                  <c:v>41</c:v>
                </c:pt>
                <c:pt idx="16">
                  <c:v>146</c:v>
                </c:pt>
                <c:pt idx="17">
                  <c:v>146</c:v>
                </c:pt>
                <c:pt idx="18">
                  <c:v>146</c:v>
                </c:pt>
                <c:pt idx="19">
                  <c:v>146</c:v>
                </c:pt>
                <c:pt idx="20">
                  <c:v>146</c:v>
                </c:pt>
                <c:pt idx="21">
                  <c:v>146</c:v>
                </c:pt>
                <c:pt idx="22">
                  <c:v>146</c:v>
                </c:pt>
                <c:pt idx="23">
                  <c:v>251</c:v>
                </c:pt>
                <c:pt idx="24">
                  <c:v>251</c:v>
                </c:pt>
                <c:pt idx="25">
                  <c:v>356</c:v>
                </c:pt>
                <c:pt idx="26">
                  <c:v>356</c:v>
                </c:pt>
                <c:pt idx="27">
                  <c:v>251</c:v>
                </c:pt>
                <c:pt idx="28">
                  <c:v>251</c:v>
                </c:pt>
                <c:pt idx="29">
                  <c:v>461</c:v>
                </c:pt>
                <c:pt idx="30">
                  <c:v>566</c:v>
                </c:pt>
                <c:pt idx="31">
                  <c:v>671</c:v>
                </c:pt>
                <c:pt idx="32">
                  <c:v>776</c:v>
                </c:pt>
                <c:pt idx="33">
                  <c:v>671</c:v>
                </c:pt>
                <c:pt idx="34">
                  <c:v>776</c:v>
                </c:pt>
                <c:pt idx="35">
                  <c:v>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59-436A-A336-C458A7B8A9FD}"/>
            </c:ext>
          </c:extLst>
        </c:ser>
        <c:ser>
          <c:idx val="3"/>
          <c:order val="3"/>
          <c:tx>
            <c:strRef>
              <c:f>'TP+RQ HPM'!$F$93</c:f>
              <c:strCache>
                <c:ptCount val="1"/>
                <c:pt idx="0">
                  <c:v>D - Avenue Jean Moulin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'TP+RQ HPM'!$B$94:$B$129</c:f>
              <c:strCache>
                <c:ptCount val="34"/>
                <c:pt idx="0">
                  <c:v>07h30</c:v>
                </c:pt>
                <c:pt idx="3">
                  <c:v>07h35</c:v>
                </c:pt>
                <c:pt idx="6">
                  <c:v>07h40</c:v>
                </c:pt>
                <c:pt idx="9">
                  <c:v>07h45</c:v>
                </c:pt>
                <c:pt idx="12">
                  <c:v>07h50</c:v>
                </c:pt>
                <c:pt idx="15">
                  <c:v>07h55</c:v>
                </c:pt>
                <c:pt idx="18">
                  <c:v>08h00</c:v>
                </c:pt>
                <c:pt idx="21">
                  <c:v>08h05</c:v>
                </c:pt>
                <c:pt idx="24">
                  <c:v>08h10</c:v>
                </c:pt>
                <c:pt idx="27">
                  <c:v>08h15</c:v>
                </c:pt>
                <c:pt idx="30">
                  <c:v>08h20</c:v>
                </c:pt>
                <c:pt idx="33">
                  <c:v>08h25</c:v>
                </c:pt>
              </c:strCache>
            </c:strRef>
          </c:cat>
          <c:val>
            <c:numRef>
              <c:f>'TP+RQ HPM'!$F$94:$F$129</c:f>
              <c:numCache>
                <c:formatCode>0</c:formatCode>
                <c:ptCount val="36"/>
                <c:pt idx="0">
                  <c:v>51</c:v>
                </c:pt>
                <c:pt idx="1">
                  <c:v>51</c:v>
                </c:pt>
                <c:pt idx="2">
                  <c:v>51</c:v>
                </c:pt>
                <c:pt idx="3">
                  <c:v>156</c:v>
                </c:pt>
                <c:pt idx="4">
                  <c:v>51</c:v>
                </c:pt>
                <c:pt idx="5">
                  <c:v>51</c:v>
                </c:pt>
                <c:pt idx="6">
                  <c:v>156</c:v>
                </c:pt>
                <c:pt idx="7">
                  <c:v>51</c:v>
                </c:pt>
                <c:pt idx="8">
                  <c:v>156</c:v>
                </c:pt>
                <c:pt idx="9">
                  <c:v>51</c:v>
                </c:pt>
                <c:pt idx="10">
                  <c:v>51</c:v>
                </c:pt>
                <c:pt idx="11">
                  <c:v>51</c:v>
                </c:pt>
                <c:pt idx="12">
                  <c:v>51</c:v>
                </c:pt>
                <c:pt idx="13">
                  <c:v>51</c:v>
                </c:pt>
                <c:pt idx="14">
                  <c:v>156</c:v>
                </c:pt>
                <c:pt idx="15">
                  <c:v>51</c:v>
                </c:pt>
                <c:pt idx="16">
                  <c:v>156</c:v>
                </c:pt>
                <c:pt idx="17">
                  <c:v>51</c:v>
                </c:pt>
                <c:pt idx="18">
                  <c:v>156</c:v>
                </c:pt>
                <c:pt idx="19">
                  <c:v>156</c:v>
                </c:pt>
                <c:pt idx="20">
                  <c:v>156</c:v>
                </c:pt>
                <c:pt idx="21">
                  <c:v>51</c:v>
                </c:pt>
                <c:pt idx="22">
                  <c:v>51</c:v>
                </c:pt>
                <c:pt idx="23">
                  <c:v>51</c:v>
                </c:pt>
                <c:pt idx="24">
                  <c:v>51</c:v>
                </c:pt>
                <c:pt idx="25">
                  <c:v>51</c:v>
                </c:pt>
                <c:pt idx="26">
                  <c:v>51</c:v>
                </c:pt>
                <c:pt idx="27">
                  <c:v>51</c:v>
                </c:pt>
                <c:pt idx="28">
                  <c:v>156</c:v>
                </c:pt>
                <c:pt idx="29">
                  <c:v>156</c:v>
                </c:pt>
                <c:pt idx="30">
                  <c:v>156</c:v>
                </c:pt>
                <c:pt idx="31">
                  <c:v>156</c:v>
                </c:pt>
                <c:pt idx="32">
                  <c:v>156</c:v>
                </c:pt>
                <c:pt idx="33">
                  <c:v>156</c:v>
                </c:pt>
                <c:pt idx="34">
                  <c:v>156</c:v>
                </c:pt>
                <c:pt idx="35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59-436A-A336-C458A7B8A9FD}"/>
            </c:ext>
          </c:extLst>
        </c:ser>
        <c:ser>
          <c:idx val="4"/>
          <c:order val="4"/>
          <c:tx>
            <c:strRef>
              <c:f>'TP+RQ HPM'!#REF!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'TP+RQ HPM'!$B$94:$B$129</c:f>
              <c:strCache>
                <c:ptCount val="34"/>
                <c:pt idx="0">
                  <c:v>07h30</c:v>
                </c:pt>
                <c:pt idx="3">
                  <c:v>07h35</c:v>
                </c:pt>
                <c:pt idx="6">
                  <c:v>07h40</c:v>
                </c:pt>
                <c:pt idx="9">
                  <c:v>07h45</c:v>
                </c:pt>
                <c:pt idx="12">
                  <c:v>07h50</c:v>
                </c:pt>
                <c:pt idx="15">
                  <c:v>07h55</c:v>
                </c:pt>
                <c:pt idx="18">
                  <c:v>08h00</c:v>
                </c:pt>
                <c:pt idx="21">
                  <c:v>08h05</c:v>
                </c:pt>
                <c:pt idx="24">
                  <c:v>08h10</c:v>
                </c:pt>
                <c:pt idx="27">
                  <c:v>08h15</c:v>
                </c:pt>
                <c:pt idx="30">
                  <c:v>08h20</c:v>
                </c:pt>
                <c:pt idx="33">
                  <c:v>08h25</c:v>
                </c:pt>
              </c:strCache>
            </c:strRef>
          </c:cat>
          <c:val>
            <c:numRef>
              <c:f>'TP+RQ HPM'!#REF!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59-436A-A336-C458A7B8A9FD}"/>
            </c:ext>
          </c:extLst>
        </c:ser>
        <c:ser>
          <c:idx val="5"/>
          <c:order val="5"/>
          <c:tx>
            <c:strRef>
              <c:f>'TP+RQ HPM'!#REF!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'TP+RQ HPM'!$B$94:$B$129</c:f>
              <c:strCache>
                <c:ptCount val="34"/>
                <c:pt idx="0">
                  <c:v>07h30</c:v>
                </c:pt>
                <c:pt idx="3">
                  <c:v>07h35</c:v>
                </c:pt>
                <c:pt idx="6">
                  <c:v>07h40</c:v>
                </c:pt>
                <c:pt idx="9">
                  <c:v>07h45</c:v>
                </c:pt>
                <c:pt idx="12">
                  <c:v>07h50</c:v>
                </c:pt>
                <c:pt idx="15">
                  <c:v>07h55</c:v>
                </c:pt>
                <c:pt idx="18">
                  <c:v>08h00</c:v>
                </c:pt>
                <c:pt idx="21">
                  <c:v>08h05</c:v>
                </c:pt>
                <c:pt idx="24">
                  <c:v>08h10</c:v>
                </c:pt>
                <c:pt idx="27">
                  <c:v>08h15</c:v>
                </c:pt>
                <c:pt idx="30">
                  <c:v>08h20</c:v>
                </c:pt>
                <c:pt idx="33">
                  <c:v>08h25</c:v>
                </c:pt>
              </c:strCache>
            </c:strRef>
          </c:cat>
          <c:val>
            <c:numRef>
              <c:f>'TP+RQ HPM'!#REF!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59-436A-A336-C458A7B8A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86216319"/>
        <c:axId val="1"/>
      </c:barChart>
      <c:catAx>
        <c:axId val="1186216319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86216319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5.png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357188</xdr:colOff>
      <xdr:row>17</xdr:row>
      <xdr:rowOff>114300</xdr:rowOff>
    </xdr:from>
    <xdr:to>
      <xdr:col>5</xdr:col>
      <xdr:colOff>509588</xdr:colOff>
      <xdr:row>27</xdr:row>
      <xdr:rowOff>104775</xdr:rowOff>
    </xdr:to>
    <xdr:pic>
      <xdr:nvPicPr>
        <xdr:cNvPr id="1407" name="Picture 351">
          <a:extLst>
            <a:ext uri="{FF2B5EF4-FFF2-40B4-BE49-F238E27FC236}">
              <a16:creationId xmlns:a16="http://schemas.microsoft.com/office/drawing/2014/main" id="{F24775B9-C263-4384-BC9B-187C9CAA1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2928938"/>
          <a:ext cx="1100138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52</xdr:row>
      <xdr:rowOff>38100</xdr:rowOff>
    </xdr:from>
    <xdr:to>
      <xdr:col>8</xdr:col>
      <xdr:colOff>928688</xdr:colOff>
      <xdr:row>80</xdr:row>
      <xdr:rowOff>138113</xdr:rowOff>
    </xdr:to>
    <xdr:pic>
      <xdr:nvPicPr>
        <xdr:cNvPr id="1408" name="Picture 349">
          <a:extLst>
            <a:ext uri="{FF2B5EF4-FFF2-40B4-BE49-F238E27FC236}">
              <a16:creationId xmlns:a16="http://schemas.microsoft.com/office/drawing/2014/main" id="{6A57A43C-AF58-4046-917D-518601F97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248"/>
        <a:stretch>
          <a:fillRect/>
        </a:stretch>
      </xdr:blipFill>
      <xdr:spPr bwMode="auto">
        <a:xfrm>
          <a:off x="133350" y="10125075"/>
          <a:ext cx="7543800" cy="466248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142875</xdr:colOff>
      <xdr:row>69</xdr:row>
      <xdr:rowOff>85725</xdr:rowOff>
    </xdr:from>
    <xdr:to>
      <xdr:col>5</xdr:col>
      <xdr:colOff>742950</xdr:colOff>
      <xdr:row>72</xdr:row>
      <xdr:rowOff>114300</xdr:rowOff>
    </xdr:to>
    <xdr:sp macro="" textlink="">
      <xdr:nvSpPr>
        <xdr:cNvPr id="1409" name="Oval 44">
          <a:extLst>
            <a:ext uri="{FF2B5EF4-FFF2-40B4-BE49-F238E27FC236}">
              <a16:creationId xmlns:a16="http://schemas.microsoft.com/office/drawing/2014/main" id="{C94B6FBA-BD54-465F-BD04-50B9121E3E9A}"/>
            </a:ext>
          </a:extLst>
        </xdr:cNvPr>
        <xdr:cNvSpPr>
          <a:spLocks noChangeArrowheads="1"/>
        </xdr:cNvSpPr>
      </xdr:nvSpPr>
      <xdr:spPr bwMode="auto">
        <a:xfrm>
          <a:off x="4048125" y="12925425"/>
          <a:ext cx="600075" cy="514350"/>
        </a:xfrm>
        <a:prstGeom prst="ellipse">
          <a:avLst/>
        </a:prstGeom>
        <a:noFill/>
        <a:ln w="57150">
          <a:solidFill>
            <a:srgbClr val="3366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152400</xdr:colOff>
      <xdr:row>1</xdr:row>
      <xdr:rowOff>38100</xdr:rowOff>
    </xdr:from>
    <xdr:to>
      <xdr:col>8</xdr:col>
      <xdr:colOff>804863</xdr:colOff>
      <xdr:row>1</xdr:row>
      <xdr:rowOff>581025</xdr:rowOff>
    </xdr:to>
    <xdr:pic>
      <xdr:nvPicPr>
        <xdr:cNvPr id="1410" name="Picture 1">
          <a:extLst>
            <a:ext uri="{FF2B5EF4-FFF2-40B4-BE49-F238E27FC236}">
              <a16:creationId xmlns:a16="http://schemas.microsoft.com/office/drawing/2014/main" id="{6FE588B0-C169-467B-B58D-F47EA4326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33350"/>
          <a:ext cx="1600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152400</xdr:colOff>
      <xdr:row>48</xdr:row>
      <xdr:rowOff>38100</xdr:rowOff>
    </xdr:from>
    <xdr:to>
      <xdr:col>8</xdr:col>
      <xdr:colOff>804863</xdr:colOff>
      <xdr:row>48</xdr:row>
      <xdr:rowOff>581025</xdr:rowOff>
    </xdr:to>
    <xdr:pic>
      <xdr:nvPicPr>
        <xdr:cNvPr id="1411" name="Picture 1">
          <a:extLst>
            <a:ext uri="{FF2B5EF4-FFF2-40B4-BE49-F238E27FC236}">
              <a16:creationId xmlns:a16="http://schemas.microsoft.com/office/drawing/2014/main" id="{8E594691-D93D-4ED0-B728-EABEAED2A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9063038"/>
          <a:ext cx="1600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338138</xdr:colOff>
      <xdr:row>8</xdr:row>
      <xdr:rowOff>28575</xdr:rowOff>
    </xdr:from>
    <xdr:to>
      <xdr:col>8</xdr:col>
      <xdr:colOff>814388</xdr:colOff>
      <xdr:row>13</xdr:row>
      <xdr:rowOff>9525</xdr:rowOff>
    </xdr:to>
    <xdr:pic>
      <xdr:nvPicPr>
        <xdr:cNvPr id="1412" name="Picture 3">
          <a:extLst>
            <a:ext uri="{FF2B5EF4-FFF2-40B4-BE49-F238E27FC236}">
              <a16:creationId xmlns:a16="http://schemas.microsoft.com/office/drawing/2014/main" id="{B19AEE2D-A1F1-4E3B-A600-F3714EDE3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643063"/>
          <a:ext cx="4762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771228</xdr:colOff>
      <xdr:row>16</xdr:row>
      <xdr:rowOff>75081</xdr:rowOff>
    </xdr:from>
    <xdr:to>
      <xdr:col>5</xdr:col>
      <xdr:colOff>130027</xdr:colOff>
      <xdr:row>18</xdr:row>
      <xdr:rowOff>67797</xdr:rowOff>
    </xdr:to>
    <xdr:sp macro="" textlink="">
      <xdr:nvSpPr>
        <xdr:cNvPr id="18" name="Text Box 4">
          <a:extLst>
            <a:ext uri="{FF2B5EF4-FFF2-40B4-BE49-F238E27FC236}">
              <a16:creationId xmlns:a16="http://schemas.microsoft.com/office/drawing/2014/main" id="{1BFF13E5-2475-4888-8797-92F5CE66DEB0}"/>
            </a:ext>
          </a:extLst>
        </xdr:cNvPr>
        <xdr:cNvSpPr txBox="1">
          <a:spLocks noChangeArrowheads="1"/>
        </xdr:cNvSpPr>
      </xdr:nvSpPr>
      <xdr:spPr bwMode="auto">
        <a:xfrm>
          <a:off x="2342012" y="2998135"/>
          <a:ext cx="285750" cy="2616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5</xdr:col>
      <xdr:colOff>246227</xdr:colOff>
      <xdr:row>23</xdr:row>
      <xdr:rowOff>66680</xdr:rowOff>
    </xdr:from>
    <xdr:to>
      <xdr:col>5</xdr:col>
      <xdr:colOff>549720</xdr:colOff>
      <xdr:row>25</xdr:row>
      <xdr:rowOff>45189</xdr:rowOff>
    </xdr:to>
    <xdr:sp macro="" textlink="">
      <xdr:nvSpPr>
        <xdr:cNvPr id="19" name="Text Box 5">
          <a:extLst>
            <a:ext uri="{FF2B5EF4-FFF2-40B4-BE49-F238E27FC236}">
              <a16:creationId xmlns:a16="http://schemas.microsoft.com/office/drawing/2014/main" id="{23F78D7D-4F51-4EFE-98A2-2D8B8F824A32}"/>
            </a:ext>
          </a:extLst>
        </xdr:cNvPr>
        <xdr:cNvSpPr txBox="1">
          <a:spLocks noChangeArrowheads="1"/>
        </xdr:cNvSpPr>
      </xdr:nvSpPr>
      <xdr:spPr bwMode="auto">
        <a:xfrm>
          <a:off x="4264376" y="4388229"/>
          <a:ext cx="280147" cy="2566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4</xdr:col>
      <xdr:colOff>867333</xdr:colOff>
      <xdr:row>26</xdr:row>
      <xdr:rowOff>80124</xdr:rowOff>
    </xdr:from>
    <xdr:to>
      <xdr:col>5</xdr:col>
      <xdr:colOff>224990</xdr:colOff>
      <xdr:row>28</xdr:row>
      <xdr:rowOff>67797</xdr:rowOff>
    </xdr:to>
    <xdr:sp macro="" textlink="">
      <xdr:nvSpPr>
        <xdr:cNvPr id="20" name="Text Box 6">
          <a:extLst>
            <a:ext uri="{FF2B5EF4-FFF2-40B4-BE49-F238E27FC236}">
              <a16:creationId xmlns:a16="http://schemas.microsoft.com/office/drawing/2014/main" id="{AF123BC4-8B1F-4427-B0D0-828E993DDC80}"/>
            </a:ext>
          </a:extLst>
        </xdr:cNvPr>
        <xdr:cNvSpPr txBox="1">
          <a:spLocks noChangeArrowheads="1"/>
        </xdr:cNvSpPr>
      </xdr:nvSpPr>
      <xdr:spPr bwMode="auto">
        <a:xfrm>
          <a:off x="3109630" y="3909734"/>
          <a:ext cx="285750" cy="2566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4</xdr:col>
      <xdr:colOff>251273</xdr:colOff>
      <xdr:row>19</xdr:row>
      <xdr:rowOff>17931</xdr:rowOff>
    </xdr:from>
    <xdr:to>
      <xdr:col>4</xdr:col>
      <xdr:colOff>570715</xdr:colOff>
      <xdr:row>20</xdr:row>
      <xdr:rowOff>130570</xdr:rowOff>
    </xdr:to>
    <xdr:sp macro="" textlink="">
      <xdr:nvSpPr>
        <xdr:cNvPr id="21" name="Text Box 7">
          <a:extLst>
            <a:ext uri="{FF2B5EF4-FFF2-40B4-BE49-F238E27FC236}">
              <a16:creationId xmlns:a16="http://schemas.microsoft.com/office/drawing/2014/main" id="{E94046F1-C46C-4414-A878-1DCF2F820366}"/>
            </a:ext>
          </a:extLst>
        </xdr:cNvPr>
        <xdr:cNvSpPr txBox="1">
          <a:spLocks noChangeArrowheads="1"/>
        </xdr:cNvSpPr>
      </xdr:nvSpPr>
      <xdr:spPr bwMode="auto">
        <a:xfrm>
          <a:off x="1850632" y="3334872"/>
          <a:ext cx="285750" cy="2566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3</xdr:col>
      <xdr:colOff>381781</xdr:colOff>
      <xdr:row>20</xdr:row>
      <xdr:rowOff>110940</xdr:rowOff>
    </xdr:from>
    <xdr:to>
      <xdr:col>3</xdr:col>
      <xdr:colOff>792007</xdr:colOff>
      <xdr:row>23</xdr:row>
      <xdr:rowOff>18491</xdr:rowOff>
    </xdr:to>
    <xdr:sp macro="" textlink="$E$46">
      <xdr:nvSpPr>
        <xdr:cNvPr id="22" name="Text Box 404">
          <a:extLst>
            <a:ext uri="{FF2B5EF4-FFF2-40B4-BE49-F238E27FC236}">
              <a16:creationId xmlns:a16="http://schemas.microsoft.com/office/drawing/2014/main" id="{26F7B552-F749-47B2-B00E-5263B55BFC26}"/>
            </a:ext>
          </a:extLst>
        </xdr:cNvPr>
        <xdr:cNvSpPr txBox="1">
          <a:spLocks noChangeAspect="1" noChangeArrowheads="1" noTextEdit="1"/>
        </xdr:cNvSpPr>
      </xdr:nvSpPr>
      <xdr:spPr bwMode="auto">
        <a:xfrm rot="397156" flipH="1">
          <a:off x="943475" y="3324227"/>
          <a:ext cx="381606" cy="3109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ctr" upright="1"/>
        <a:lstStyle/>
        <a:p>
          <a:pPr algn="ctr" rtl="0">
            <a:defRPr sz="1000"/>
          </a:pPr>
          <a:fld id="{CEA85D04-3281-42B2-94F8-267B49B2226F}" type="TxLink"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fld>
          <a:endParaRPr lang="fr-FR"/>
        </a:p>
      </xdr:txBody>
    </xdr:sp>
    <xdr:clientData/>
  </xdr:twoCellAnchor>
  <xdr:twoCellAnchor>
    <xdr:from>
      <xdr:col>3</xdr:col>
      <xdr:colOff>378423</xdr:colOff>
      <xdr:row>17</xdr:row>
      <xdr:rowOff>123829</xdr:rowOff>
    </xdr:from>
    <xdr:to>
      <xdr:col>3</xdr:col>
      <xdr:colOff>788649</xdr:colOff>
      <xdr:row>20</xdr:row>
      <xdr:rowOff>31379</xdr:rowOff>
    </xdr:to>
    <xdr:sp macro="" textlink="$C$46">
      <xdr:nvSpPr>
        <xdr:cNvPr id="30" name="Text Box 404">
          <a:extLst>
            <a:ext uri="{FF2B5EF4-FFF2-40B4-BE49-F238E27FC236}">
              <a16:creationId xmlns:a16="http://schemas.microsoft.com/office/drawing/2014/main" id="{03DC6C3E-AAC0-4F51-8574-EA5012442570}"/>
            </a:ext>
          </a:extLst>
        </xdr:cNvPr>
        <xdr:cNvSpPr txBox="1">
          <a:spLocks noChangeAspect="1" noChangeArrowheads="1" noTextEdit="1"/>
        </xdr:cNvSpPr>
      </xdr:nvSpPr>
      <xdr:spPr bwMode="auto">
        <a:xfrm rot="397156" flipH="1">
          <a:off x="1073467" y="2905129"/>
          <a:ext cx="381606" cy="310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ctr" upright="1"/>
        <a:lstStyle/>
        <a:p>
          <a:pPr algn="ctr" rtl="0">
            <a:defRPr sz="1000"/>
          </a:pPr>
          <a:fld id="{28BD261D-498F-414E-A7B0-C7F3E833B766}" type="TxLink"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165</a:t>
          </a:fld>
          <a:endParaRPr lang="fr-FR"/>
        </a:p>
      </xdr:txBody>
    </xdr:sp>
    <xdr:clientData/>
  </xdr:twoCellAnchor>
  <xdr:twoCellAnchor>
    <xdr:from>
      <xdr:col>3</xdr:col>
      <xdr:colOff>385700</xdr:colOff>
      <xdr:row>19</xdr:row>
      <xdr:rowOff>42579</xdr:rowOff>
    </xdr:from>
    <xdr:to>
      <xdr:col>3</xdr:col>
      <xdr:colOff>795926</xdr:colOff>
      <xdr:row>21</xdr:row>
      <xdr:rowOff>84602</xdr:rowOff>
    </xdr:to>
    <xdr:sp macro="" textlink="$D$46">
      <xdr:nvSpPr>
        <xdr:cNvPr id="31" name="Text Box 404">
          <a:extLst>
            <a:ext uri="{FF2B5EF4-FFF2-40B4-BE49-F238E27FC236}">
              <a16:creationId xmlns:a16="http://schemas.microsoft.com/office/drawing/2014/main" id="{7881C4E2-F623-45E8-9647-094751226AF5}"/>
            </a:ext>
          </a:extLst>
        </xdr:cNvPr>
        <xdr:cNvSpPr txBox="1">
          <a:spLocks noChangeAspect="1" noChangeArrowheads="1" noTextEdit="1"/>
        </xdr:cNvSpPr>
      </xdr:nvSpPr>
      <xdr:spPr bwMode="auto">
        <a:xfrm rot="397156" flipH="1">
          <a:off x="956919" y="3102345"/>
          <a:ext cx="381606" cy="310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ctr" upright="1"/>
        <a:lstStyle/>
        <a:p>
          <a:pPr algn="ctr" rtl="0">
            <a:defRPr sz="1000"/>
          </a:pPr>
          <a:fld id="{1020F202-8220-44C9-B3C6-54764CC970AB}" type="TxLink"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22</a:t>
          </a:fld>
          <a:endParaRPr lang="fr-FR"/>
        </a:p>
      </xdr:txBody>
    </xdr:sp>
    <xdr:clientData/>
  </xdr:twoCellAnchor>
  <xdr:twoCellAnchor>
    <xdr:from>
      <xdr:col>4</xdr:col>
      <xdr:colOff>591675</xdr:colOff>
      <xdr:row>31</xdr:row>
      <xdr:rowOff>17926</xdr:rowOff>
    </xdr:from>
    <xdr:to>
      <xdr:col>5</xdr:col>
      <xdr:colOff>7682</xdr:colOff>
      <xdr:row>33</xdr:row>
      <xdr:rowOff>16003</xdr:rowOff>
    </xdr:to>
    <xdr:sp macro="" textlink="$F$45">
      <xdr:nvSpPr>
        <xdr:cNvPr id="32" name="Text Box 404">
          <a:extLst>
            <a:ext uri="{FF2B5EF4-FFF2-40B4-BE49-F238E27FC236}">
              <a16:creationId xmlns:a16="http://schemas.microsoft.com/office/drawing/2014/main" id="{7623604D-E590-4918-9B3D-807F158077C1}"/>
            </a:ext>
          </a:extLst>
        </xdr:cNvPr>
        <xdr:cNvSpPr txBox="1">
          <a:spLocks noChangeAspect="1" noChangeArrowheads="1" noTextEdit="1"/>
        </xdr:cNvSpPr>
      </xdr:nvSpPr>
      <xdr:spPr bwMode="auto">
        <a:xfrm>
          <a:off x="2443447" y="4577039"/>
          <a:ext cx="338976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ctr" upright="1"/>
        <a:lstStyle/>
        <a:p>
          <a:pPr algn="ctr" rtl="0">
            <a:defRPr sz="1000"/>
          </a:pPr>
          <a:fld id="{A6386C11-CFF7-4FF4-AE1B-47A7B0BC3D8E}" type="TxLink"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54</a:t>
          </a:fld>
          <a:endParaRPr lang="fr-FR"/>
        </a:p>
      </xdr:txBody>
    </xdr:sp>
    <xdr:clientData/>
  </xdr:twoCellAnchor>
  <xdr:twoCellAnchor>
    <xdr:from>
      <xdr:col>5</xdr:col>
      <xdr:colOff>165290</xdr:colOff>
      <xdr:row>30</xdr:row>
      <xdr:rowOff>122143</xdr:rowOff>
    </xdr:from>
    <xdr:to>
      <xdr:col>5</xdr:col>
      <xdr:colOff>527806</xdr:colOff>
      <xdr:row>32</xdr:row>
      <xdr:rowOff>129427</xdr:rowOff>
    </xdr:to>
    <xdr:sp macro="" textlink="$D$45">
      <xdr:nvSpPr>
        <xdr:cNvPr id="33" name="Text Box 404">
          <a:extLst>
            <a:ext uri="{FF2B5EF4-FFF2-40B4-BE49-F238E27FC236}">
              <a16:creationId xmlns:a16="http://schemas.microsoft.com/office/drawing/2014/main" id="{4A1BC223-FD61-4A47-BD0B-BFEC5BC23764}"/>
            </a:ext>
          </a:extLst>
        </xdr:cNvPr>
        <xdr:cNvSpPr txBox="1">
          <a:spLocks noChangeAspect="1" noChangeArrowheads="1" noTextEdit="1"/>
        </xdr:cNvSpPr>
      </xdr:nvSpPr>
      <xdr:spPr bwMode="auto">
        <a:xfrm>
          <a:off x="2797552" y="4718236"/>
          <a:ext cx="338976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ctr" upright="1"/>
        <a:lstStyle/>
        <a:p>
          <a:pPr algn="ctr" rtl="0">
            <a:defRPr sz="1000"/>
          </a:pPr>
          <a:fld id="{1D5DC0B7-1346-4E17-8486-975602C958CC}" type="TxLink"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105</a:t>
          </a:fld>
          <a:endParaRPr lang="fr-FR"/>
        </a:p>
      </xdr:txBody>
    </xdr:sp>
    <xdr:clientData/>
  </xdr:twoCellAnchor>
  <xdr:twoCellAnchor>
    <xdr:from>
      <xdr:col>6</xdr:col>
      <xdr:colOff>19027</xdr:colOff>
      <xdr:row>24</xdr:row>
      <xdr:rowOff>52670</xdr:rowOff>
    </xdr:from>
    <xdr:to>
      <xdr:col>6</xdr:col>
      <xdr:colOff>381543</xdr:colOff>
      <xdr:row>26</xdr:row>
      <xdr:rowOff>59954</xdr:rowOff>
    </xdr:to>
    <xdr:sp macro="" textlink="$E$44">
      <xdr:nvSpPr>
        <xdr:cNvPr id="34" name="Text Box 404">
          <a:extLst>
            <a:ext uri="{FF2B5EF4-FFF2-40B4-BE49-F238E27FC236}">
              <a16:creationId xmlns:a16="http://schemas.microsoft.com/office/drawing/2014/main" id="{DB762FF8-ABBF-40A2-859A-E991BB4B09D0}"/>
            </a:ext>
          </a:extLst>
        </xdr:cNvPr>
        <xdr:cNvSpPr txBox="1">
          <a:spLocks noChangeAspect="1" noChangeArrowheads="1" noTextEdit="1"/>
        </xdr:cNvSpPr>
      </xdr:nvSpPr>
      <xdr:spPr bwMode="auto">
        <a:xfrm>
          <a:off x="4955778" y="4870639"/>
          <a:ext cx="338976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ctr" upright="1"/>
        <a:lstStyle/>
        <a:p>
          <a:pPr algn="ctr" rtl="0">
            <a:defRPr sz="1000"/>
          </a:pPr>
          <a:fld id="{1B470BC4-0765-4C37-95E0-69F22246D508}" type="TxLink"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159</a:t>
          </a:fld>
          <a:endParaRPr lang="fr-FR"/>
        </a:p>
      </xdr:txBody>
    </xdr:sp>
    <xdr:clientData/>
  </xdr:twoCellAnchor>
  <xdr:twoCellAnchor>
    <xdr:from>
      <xdr:col>4</xdr:col>
      <xdr:colOff>854451</xdr:colOff>
      <xdr:row>30</xdr:row>
      <xdr:rowOff>131668</xdr:rowOff>
    </xdr:from>
    <xdr:to>
      <xdr:col>5</xdr:col>
      <xdr:colOff>269549</xdr:colOff>
      <xdr:row>33</xdr:row>
      <xdr:rowOff>4481</xdr:rowOff>
    </xdr:to>
    <xdr:sp macro="" textlink="$C$45">
      <xdr:nvSpPr>
        <xdr:cNvPr id="35" name="Text Box 404">
          <a:extLst>
            <a:ext uri="{FF2B5EF4-FFF2-40B4-BE49-F238E27FC236}">
              <a16:creationId xmlns:a16="http://schemas.microsoft.com/office/drawing/2014/main" id="{212F4FAD-D521-4571-BF17-3B0F9F72A2BE}"/>
            </a:ext>
          </a:extLst>
        </xdr:cNvPr>
        <xdr:cNvSpPr txBox="1">
          <a:spLocks noChangeAspect="1" noChangeArrowheads="1" noTextEdit="1"/>
        </xdr:cNvSpPr>
      </xdr:nvSpPr>
      <xdr:spPr bwMode="auto">
        <a:xfrm>
          <a:off x="2620498" y="4642036"/>
          <a:ext cx="338976" cy="276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ctr" upright="1"/>
        <a:lstStyle/>
        <a:p>
          <a:pPr algn="ctr" rtl="0">
            <a:defRPr sz="1000"/>
          </a:pPr>
          <a:fld id="{0AE233AD-22E9-47A6-B25F-B7ABE44EAD97}" type="TxLink"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918</a:t>
          </a:fld>
          <a:endParaRPr lang="fr-FR"/>
        </a:p>
      </xdr:txBody>
    </xdr:sp>
    <xdr:clientData/>
  </xdr:twoCellAnchor>
  <xdr:twoCellAnchor>
    <xdr:from>
      <xdr:col>6</xdr:col>
      <xdr:colOff>21832</xdr:colOff>
      <xdr:row>21</xdr:row>
      <xdr:rowOff>64437</xdr:rowOff>
    </xdr:from>
    <xdr:to>
      <xdr:col>6</xdr:col>
      <xdr:colOff>384348</xdr:colOff>
      <xdr:row>23</xdr:row>
      <xdr:rowOff>71721</xdr:rowOff>
    </xdr:to>
    <xdr:sp macro="" textlink="$C$44">
      <xdr:nvSpPr>
        <xdr:cNvPr id="36" name="Text Box 404">
          <a:extLst>
            <a:ext uri="{FF2B5EF4-FFF2-40B4-BE49-F238E27FC236}">
              <a16:creationId xmlns:a16="http://schemas.microsoft.com/office/drawing/2014/main" id="{6426F6A9-7E42-4958-829B-5A5E4418024A}"/>
            </a:ext>
          </a:extLst>
        </xdr:cNvPr>
        <xdr:cNvSpPr txBox="1">
          <a:spLocks noChangeAspect="1" noChangeArrowheads="1" noTextEdit="1"/>
        </xdr:cNvSpPr>
      </xdr:nvSpPr>
      <xdr:spPr bwMode="auto">
        <a:xfrm>
          <a:off x="5025258" y="4469469"/>
          <a:ext cx="338976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ctr" upright="1"/>
        <a:lstStyle/>
        <a:p>
          <a:pPr algn="ctr" rtl="0">
            <a:defRPr sz="1000"/>
          </a:pPr>
          <a:fld id="{38694A25-ECCC-4D47-982C-BB4EE9C66308}" type="TxLink"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315</a:t>
          </a:fld>
          <a:endParaRPr lang="fr-FR"/>
        </a:p>
      </xdr:txBody>
    </xdr:sp>
    <xdr:clientData/>
  </xdr:twoCellAnchor>
  <xdr:twoCellAnchor>
    <xdr:from>
      <xdr:col>6</xdr:col>
      <xdr:colOff>12865</xdr:colOff>
      <xdr:row>22</xdr:row>
      <xdr:rowOff>132233</xdr:rowOff>
    </xdr:from>
    <xdr:to>
      <xdr:col>6</xdr:col>
      <xdr:colOff>375381</xdr:colOff>
      <xdr:row>25</xdr:row>
      <xdr:rowOff>5045</xdr:rowOff>
    </xdr:to>
    <xdr:sp macro="" textlink="$F$44">
      <xdr:nvSpPr>
        <xdr:cNvPr id="37" name="Text Box 404">
          <a:extLst>
            <a:ext uri="{FF2B5EF4-FFF2-40B4-BE49-F238E27FC236}">
              <a16:creationId xmlns:a16="http://schemas.microsoft.com/office/drawing/2014/main" id="{D66DB25F-D144-4BD0-A2DC-E1EDBA3E7809}"/>
            </a:ext>
          </a:extLst>
        </xdr:cNvPr>
        <xdr:cNvSpPr txBox="1">
          <a:spLocks noChangeAspect="1" noChangeArrowheads="1" noTextEdit="1"/>
        </xdr:cNvSpPr>
      </xdr:nvSpPr>
      <xdr:spPr bwMode="auto">
        <a:xfrm>
          <a:off x="5054391" y="4700311"/>
          <a:ext cx="338976" cy="276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ctr" upright="1"/>
        <a:lstStyle/>
        <a:p>
          <a:pPr algn="ctr" rtl="0">
            <a:defRPr sz="1000"/>
          </a:pPr>
          <a:fld id="{3F46B3AF-E141-4989-8778-D54F8503FC3C}" type="TxLink"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51</a:t>
          </a:fld>
          <a:endParaRPr lang="fr-FR"/>
        </a:p>
      </xdr:txBody>
    </xdr:sp>
    <xdr:clientData/>
  </xdr:twoCellAnchor>
  <xdr:twoCellAnchor>
    <xdr:from>
      <xdr:col>5</xdr:col>
      <xdr:colOff>22953</xdr:colOff>
      <xdr:row>12</xdr:row>
      <xdr:rowOff>1689</xdr:rowOff>
    </xdr:from>
    <xdr:to>
      <xdr:col>5</xdr:col>
      <xdr:colOff>385469</xdr:colOff>
      <xdr:row>14</xdr:row>
      <xdr:rowOff>18497</xdr:rowOff>
    </xdr:to>
    <xdr:sp macro="" textlink="$D$43">
      <xdr:nvSpPr>
        <xdr:cNvPr id="38" name="Text Box 404">
          <a:extLst>
            <a:ext uri="{FF2B5EF4-FFF2-40B4-BE49-F238E27FC236}">
              <a16:creationId xmlns:a16="http://schemas.microsoft.com/office/drawing/2014/main" id="{42C9E2EA-2730-4015-BCD2-57CF6DB9EBDD}"/>
            </a:ext>
          </a:extLst>
        </xdr:cNvPr>
        <xdr:cNvSpPr txBox="1">
          <a:spLocks noChangeAspect="1" noChangeArrowheads="1" noTextEdit="1"/>
        </xdr:cNvSpPr>
      </xdr:nvSpPr>
      <xdr:spPr bwMode="auto">
        <a:xfrm>
          <a:off x="2864765" y="2320186"/>
          <a:ext cx="338976" cy="276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ctr" upright="1"/>
        <a:lstStyle/>
        <a:p>
          <a:pPr algn="ctr" rtl="0">
            <a:defRPr sz="1000"/>
          </a:pPr>
          <a:fld id="{BBEDB933-01BE-4324-BF1C-78705A8461B4}" type="TxLink"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fld>
          <a:endParaRPr lang="fr-FR"/>
        </a:p>
      </xdr:txBody>
    </xdr:sp>
    <xdr:clientData/>
  </xdr:twoCellAnchor>
  <xdr:twoCellAnchor>
    <xdr:from>
      <xdr:col>4</xdr:col>
      <xdr:colOff>463345</xdr:colOff>
      <xdr:row>12</xdr:row>
      <xdr:rowOff>12330</xdr:rowOff>
    </xdr:from>
    <xdr:to>
      <xdr:col>4</xdr:col>
      <xdr:colOff>826534</xdr:colOff>
      <xdr:row>14</xdr:row>
      <xdr:rowOff>19615</xdr:rowOff>
    </xdr:to>
    <xdr:sp macro="" textlink="$F$43">
      <xdr:nvSpPr>
        <xdr:cNvPr id="39" name="Text Box 404">
          <a:extLst>
            <a:ext uri="{FF2B5EF4-FFF2-40B4-BE49-F238E27FC236}">
              <a16:creationId xmlns:a16="http://schemas.microsoft.com/office/drawing/2014/main" id="{17052CB5-CADC-46CC-921E-FF1D424B97FE}"/>
            </a:ext>
          </a:extLst>
        </xdr:cNvPr>
        <xdr:cNvSpPr txBox="1">
          <a:spLocks noChangeAspect="1" noChangeArrowheads="1" noTextEdit="1"/>
        </xdr:cNvSpPr>
      </xdr:nvSpPr>
      <xdr:spPr bwMode="auto">
        <a:xfrm>
          <a:off x="2400842" y="2226052"/>
          <a:ext cx="338976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ctr" upright="1"/>
        <a:lstStyle/>
        <a:p>
          <a:pPr algn="ctr" rtl="0">
            <a:defRPr sz="1000"/>
          </a:pPr>
          <a:fld id="{998452A6-19D8-45B7-A355-F1EDF5CC15BA}" type="TxLink"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fld>
          <a:endParaRPr lang="fr-FR"/>
        </a:p>
      </xdr:txBody>
    </xdr:sp>
    <xdr:clientData/>
  </xdr:twoCellAnchor>
  <xdr:twoCellAnchor>
    <xdr:from>
      <xdr:col>4</xdr:col>
      <xdr:colOff>722761</xdr:colOff>
      <xdr:row>12</xdr:row>
      <xdr:rowOff>11210</xdr:rowOff>
    </xdr:from>
    <xdr:to>
      <xdr:col>5</xdr:col>
      <xdr:colOff>138768</xdr:colOff>
      <xdr:row>14</xdr:row>
      <xdr:rowOff>18495</xdr:rowOff>
    </xdr:to>
    <xdr:sp macro="" textlink="$E$43">
      <xdr:nvSpPr>
        <xdr:cNvPr id="40" name="Text Box 404">
          <a:extLst>
            <a:ext uri="{FF2B5EF4-FFF2-40B4-BE49-F238E27FC236}">
              <a16:creationId xmlns:a16="http://schemas.microsoft.com/office/drawing/2014/main" id="{EAC3732F-777B-432A-AC04-2C412037DBE2}"/>
            </a:ext>
          </a:extLst>
        </xdr:cNvPr>
        <xdr:cNvSpPr txBox="1">
          <a:spLocks noChangeAspect="1" noChangeArrowheads="1" noTextEdit="1"/>
        </xdr:cNvSpPr>
      </xdr:nvSpPr>
      <xdr:spPr bwMode="auto">
        <a:xfrm>
          <a:off x="2631683" y="2243982"/>
          <a:ext cx="338976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ctr" upright="1"/>
        <a:lstStyle/>
        <a:p>
          <a:pPr algn="ctr" rtl="0">
            <a:defRPr sz="1000"/>
          </a:pPr>
          <a:fld id="{6F8FEBAB-1765-4354-868B-4E34F4FC88FE}" type="TxLink"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307</a:t>
          </a:fld>
          <a:endParaRPr lang="fr-FR"/>
        </a:p>
      </xdr:txBody>
    </xdr:sp>
    <xdr:clientData/>
  </xdr:twoCellAnchor>
  <xdr:twoCellAnchor>
    <xdr:from>
      <xdr:col>4</xdr:col>
      <xdr:colOff>776288</xdr:colOff>
      <xdr:row>7</xdr:row>
      <xdr:rowOff>66675</xdr:rowOff>
    </xdr:from>
    <xdr:to>
      <xdr:col>5</xdr:col>
      <xdr:colOff>347707</xdr:colOff>
      <xdr:row>9</xdr:row>
      <xdr:rowOff>76200</xdr:rowOff>
    </xdr:to>
    <xdr:sp macro="" textlink="$C$47">
      <xdr:nvSpPr>
        <xdr:cNvPr id="1291" name="Text Box 404">
          <a:extLst>
            <a:ext uri="{FF2B5EF4-FFF2-40B4-BE49-F238E27FC236}">
              <a16:creationId xmlns:a16="http://schemas.microsoft.com/office/drawing/2014/main" id="{5AAFD0C2-097E-4AE3-86E4-9277372D905F}"/>
            </a:ext>
          </a:extLst>
        </xdr:cNvPr>
        <xdr:cNvSpPr txBox="1">
          <a:spLocks noChangeAspect="1" noChangeArrowheads="1" noTextEdit="1"/>
        </xdr:cNvSpPr>
      </xdr:nvSpPr>
      <xdr:spPr bwMode="auto">
        <a:xfrm>
          <a:off x="3486150" y="1552575"/>
          <a:ext cx="485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ctr"/>
        <a:lstStyle/>
        <a:p>
          <a:pPr algn="ctr" rtl="0">
            <a:defRPr sz="1000"/>
          </a:pPr>
          <a:fld id="{04F0C3E5-8F9A-4A01-942A-8E2122A29B8D}" type="TxLink">
            <a:rPr lang="fr-FR" sz="1200" b="1" i="0" u="none" strike="noStrike" baseline="0">
              <a:solidFill>
                <a:srgbClr val="339966"/>
              </a:solidFill>
              <a:latin typeface="Arial"/>
              <a:cs typeface="Arial"/>
            </a:rPr>
            <a:t>1397</a:t>
          </a:fld>
          <a:endParaRPr lang="fr-FR"/>
        </a:p>
      </xdr:txBody>
    </xdr:sp>
    <xdr:clientData/>
  </xdr:twoCellAnchor>
  <xdr:twoCellAnchor>
    <xdr:from>
      <xdr:col>4</xdr:col>
      <xdr:colOff>460544</xdr:colOff>
      <xdr:row>7</xdr:row>
      <xdr:rowOff>75640</xdr:rowOff>
    </xdr:from>
    <xdr:to>
      <xdr:col>4</xdr:col>
      <xdr:colOff>823060</xdr:colOff>
      <xdr:row>9</xdr:row>
      <xdr:rowOff>63312</xdr:rowOff>
    </xdr:to>
    <xdr:sp macro="" textlink="$G$43">
      <xdr:nvSpPr>
        <xdr:cNvPr id="45" name="Text Box 404">
          <a:extLst>
            <a:ext uri="{FF2B5EF4-FFF2-40B4-BE49-F238E27FC236}">
              <a16:creationId xmlns:a16="http://schemas.microsoft.com/office/drawing/2014/main" id="{78FE8AEA-E253-488D-8220-CB843847476F}"/>
            </a:ext>
          </a:extLst>
        </xdr:cNvPr>
        <xdr:cNvSpPr txBox="1">
          <a:spLocks noChangeAspect="1" noChangeArrowheads="1" noTextEdit="1"/>
        </xdr:cNvSpPr>
      </xdr:nvSpPr>
      <xdr:spPr bwMode="auto">
        <a:xfrm>
          <a:off x="2702841" y="1636059"/>
          <a:ext cx="338976" cy="2566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ctr" upright="1"/>
        <a:lstStyle/>
        <a:p>
          <a:pPr algn="ctr" rtl="0">
            <a:defRPr sz="1000"/>
          </a:pPr>
          <a:fld id="{8865E408-DD75-4D77-8EB4-1B70B7896275}" type="TxLink">
            <a:rPr lang="fr-FR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359</a:t>
          </a:fld>
          <a:endParaRPr lang="fr-FR"/>
        </a:p>
      </xdr:txBody>
    </xdr:sp>
    <xdr:clientData/>
  </xdr:twoCellAnchor>
  <xdr:twoCellAnchor>
    <xdr:from>
      <xdr:col>6</xdr:col>
      <xdr:colOff>819975</xdr:colOff>
      <xdr:row>23</xdr:row>
      <xdr:rowOff>118780</xdr:rowOff>
    </xdr:from>
    <xdr:to>
      <xdr:col>7</xdr:col>
      <xdr:colOff>234602</xdr:colOff>
      <xdr:row>25</xdr:row>
      <xdr:rowOff>126065</xdr:rowOff>
    </xdr:to>
    <xdr:sp macro="" textlink="$D$47">
      <xdr:nvSpPr>
        <xdr:cNvPr id="46" name="Text Box 404">
          <a:extLst>
            <a:ext uri="{FF2B5EF4-FFF2-40B4-BE49-F238E27FC236}">
              <a16:creationId xmlns:a16="http://schemas.microsoft.com/office/drawing/2014/main" id="{705270E4-9D22-404E-87AA-42ED73665AEC}"/>
            </a:ext>
          </a:extLst>
        </xdr:cNvPr>
        <xdr:cNvSpPr txBox="1">
          <a:spLocks noChangeAspect="1" noChangeArrowheads="1" noTextEdit="1"/>
        </xdr:cNvSpPr>
      </xdr:nvSpPr>
      <xdr:spPr bwMode="auto">
        <a:xfrm>
          <a:off x="5694813" y="5011829"/>
          <a:ext cx="338976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ctr" upright="1"/>
        <a:lstStyle/>
        <a:p>
          <a:pPr algn="ctr" rtl="0">
            <a:defRPr sz="1000"/>
          </a:pPr>
          <a:fld id="{BF1E49F7-D198-4DA2-A597-510A9C23BDE2}" type="TxLink">
            <a:rPr lang="fr-FR" sz="1200" b="1" i="0" u="none" strike="noStrike" baseline="0">
              <a:solidFill>
                <a:srgbClr val="339966"/>
              </a:solidFill>
              <a:latin typeface="Arial"/>
              <a:cs typeface="Arial"/>
            </a:rPr>
            <a:t>162</a:t>
          </a:fld>
          <a:endParaRPr lang="fr-FR"/>
        </a:p>
      </xdr:txBody>
    </xdr:sp>
    <xdr:clientData/>
  </xdr:twoCellAnchor>
  <xdr:twoCellAnchor>
    <xdr:from>
      <xdr:col>6</xdr:col>
      <xdr:colOff>857233</xdr:colOff>
      <xdr:row>21</xdr:row>
      <xdr:rowOff>109817</xdr:rowOff>
    </xdr:from>
    <xdr:to>
      <xdr:col>7</xdr:col>
      <xdr:colOff>272791</xdr:colOff>
      <xdr:row>23</xdr:row>
      <xdr:rowOff>126625</xdr:rowOff>
    </xdr:to>
    <xdr:sp macro="" textlink="$G$44">
      <xdr:nvSpPr>
        <xdr:cNvPr id="47" name="Text Box 404">
          <a:extLst>
            <a:ext uri="{FF2B5EF4-FFF2-40B4-BE49-F238E27FC236}">
              <a16:creationId xmlns:a16="http://schemas.microsoft.com/office/drawing/2014/main" id="{64CE86FB-C752-45FE-8006-5F38247F3D1F}"/>
            </a:ext>
          </a:extLst>
        </xdr:cNvPr>
        <xdr:cNvSpPr txBox="1">
          <a:spLocks noChangeAspect="1" noChangeArrowheads="1" noTextEdit="1"/>
        </xdr:cNvSpPr>
      </xdr:nvSpPr>
      <xdr:spPr bwMode="auto">
        <a:xfrm>
          <a:off x="5746359" y="4772024"/>
          <a:ext cx="338976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ctr" upright="1"/>
        <a:lstStyle/>
        <a:p>
          <a:pPr algn="ctr" rtl="0">
            <a:defRPr sz="1000"/>
          </a:pPr>
          <a:fld id="{D986A969-AE52-4C83-B17B-993809D49C38}" type="TxLink">
            <a:rPr lang="fr-FR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525</a:t>
          </a:fld>
          <a:endParaRPr lang="fr-FR"/>
        </a:p>
      </xdr:txBody>
    </xdr:sp>
    <xdr:clientData/>
  </xdr:twoCellAnchor>
  <xdr:twoCellAnchor>
    <xdr:from>
      <xdr:col>4</xdr:col>
      <xdr:colOff>634535</xdr:colOff>
      <xdr:row>36</xdr:row>
      <xdr:rowOff>20169</xdr:rowOff>
    </xdr:from>
    <xdr:to>
      <xdr:col>5</xdr:col>
      <xdr:colOff>50542</xdr:colOff>
      <xdr:row>38</xdr:row>
      <xdr:rowOff>27454</xdr:rowOff>
    </xdr:to>
    <xdr:sp macro="" textlink="$E$47">
      <xdr:nvSpPr>
        <xdr:cNvPr id="48" name="Text Box 404">
          <a:extLst>
            <a:ext uri="{FF2B5EF4-FFF2-40B4-BE49-F238E27FC236}">
              <a16:creationId xmlns:a16="http://schemas.microsoft.com/office/drawing/2014/main" id="{B86AE4F3-C985-4C39-9975-F680CF1DC237}"/>
            </a:ext>
          </a:extLst>
        </xdr:cNvPr>
        <xdr:cNvSpPr txBox="1">
          <a:spLocks noChangeAspect="1" noChangeArrowheads="1" noTextEdit="1"/>
        </xdr:cNvSpPr>
      </xdr:nvSpPr>
      <xdr:spPr bwMode="auto">
        <a:xfrm>
          <a:off x="2205319" y="5175435"/>
          <a:ext cx="338976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ctr" upright="1"/>
        <a:lstStyle/>
        <a:p>
          <a:pPr algn="ctr" rtl="0">
            <a:defRPr sz="1000"/>
          </a:pPr>
          <a:fld id="{B845654F-7D88-44CB-BAF9-54E6D679EA01}" type="TxLink">
            <a:rPr lang="fr-FR" sz="1200" b="1" i="0" u="none" strike="noStrike" baseline="0">
              <a:solidFill>
                <a:srgbClr val="339966"/>
              </a:solidFill>
              <a:latin typeface="Arial"/>
              <a:cs typeface="Arial"/>
            </a:rPr>
            <a:t>485</a:t>
          </a:fld>
          <a:endParaRPr lang="fr-FR"/>
        </a:p>
      </xdr:txBody>
    </xdr:sp>
    <xdr:clientData/>
  </xdr:twoCellAnchor>
  <xdr:twoCellAnchor>
    <xdr:from>
      <xdr:col>5</xdr:col>
      <xdr:colOff>42863</xdr:colOff>
      <xdr:row>36</xdr:row>
      <xdr:rowOff>0</xdr:rowOff>
    </xdr:from>
    <xdr:to>
      <xdr:col>5</xdr:col>
      <xdr:colOff>538163</xdr:colOff>
      <xdr:row>38</xdr:row>
      <xdr:rowOff>0</xdr:rowOff>
    </xdr:to>
    <xdr:sp macro="" textlink="$G$45">
      <xdr:nvSpPr>
        <xdr:cNvPr id="1296" name="Text Box 404">
          <a:extLst>
            <a:ext uri="{FF2B5EF4-FFF2-40B4-BE49-F238E27FC236}">
              <a16:creationId xmlns:a16="http://schemas.microsoft.com/office/drawing/2014/main" id="{F736CAEB-E9B7-485C-9388-A442F03C705D}"/>
            </a:ext>
          </a:extLst>
        </xdr:cNvPr>
        <xdr:cNvSpPr txBox="1">
          <a:spLocks noChangeAspect="1" noChangeArrowheads="1" noTextEdit="1"/>
        </xdr:cNvSpPr>
      </xdr:nvSpPr>
      <xdr:spPr bwMode="auto">
        <a:xfrm>
          <a:off x="3686175" y="5353050"/>
          <a:ext cx="466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ctr"/>
        <a:lstStyle/>
        <a:p>
          <a:pPr algn="ctr" rtl="0">
            <a:defRPr sz="1000"/>
          </a:pPr>
          <a:fld id="{2AC2F75A-5F59-4375-B7A0-359E8D2E5A68}" type="TxLink">
            <a:rPr lang="fr-FR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1077</a:t>
          </a:fld>
          <a:endParaRPr lang="fr-FR"/>
        </a:p>
      </xdr:txBody>
    </xdr:sp>
    <xdr:clientData/>
  </xdr:twoCellAnchor>
  <xdr:twoCellAnchor>
    <xdr:from>
      <xdr:col>2</xdr:col>
      <xdr:colOff>548511</xdr:colOff>
      <xdr:row>18</xdr:row>
      <xdr:rowOff>81241</xdr:rowOff>
    </xdr:from>
    <xdr:to>
      <xdr:col>2</xdr:col>
      <xdr:colOff>906857</xdr:colOff>
      <xdr:row>20</xdr:row>
      <xdr:rowOff>88526</xdr:rowOff>
    </xdr:to>
    <xdr:sp macro="" textlink="$F$47">
      <xdr:nvSpPr>
        <xdr:cNvPr id="50" name="Text Box 404">
          <a:extLst>
            <a:ext uri="{FF2B5EF4-FFF2-40B4-BE49-F238E27FC236}">
              <a16:creationId xmlns:a16="http://schemas.microsoft.com/office/drawing/2014/main" id="{E7CD5549-C749-4DB7-96E9-206FA3A185F7}"/>
            </a:ext>
          </a:extLst>
        </xdr:cNvPr>
        <xdr:cNvSpPr txBox="1">
          <a:spLocks noChangeAspect="1" noChangeArrowheads="1" noTextEdit="1"/>
        </xdr:cNvSpPr>
      </xdr:nvSpPr>
      <xdr:spPr bwMode="auto">
        <a:xfrm rot="397156">
          <a:off x="363054" y="2806512"/>
          <a:ext cx="338976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ctr" upright="1"/>
        <a:lstStyle/>
        <a:p>
          <a:pPr algn="ctr" rtl="0">
            <a:defRPr sz="1000"/>
          </a:pPr>
          <a:fld id="{FC71B112-50B8-4B3D-AEF0-96437D0A6F8B}" type="TxLink">
            <a:rPr lang="fr-FR" sz="1200" b="1" i="0" u="none" strike="noStrike" baseline="0">
              <a:solidFill>
                <a:srgbClr val="339966"/>
              </a:solidFill>
              <a:latin typeface="Arial"/>
              <a:cs typeface="Arial"/>
            </a:rPr>
            <a:t>122</a:t>
          </a:fld>
          <a:endParaRPr lang="fr-FR"/>
        </a:p>
      </xdr:txBody>
    </xdr:sp>
    <xdr:clientData/>
  </xdr:twoCellAnchor>
  <xdr:twoCellAnchor>
    <xdr:from>
      <xdr:col>4</xdr:col>
      <xdr:colOff>766763</xdr:colOff>
      <xdr:row>33</xdr:row>
      <xdr:rowOff>66675</xdr:rowOff>
    </xdr:from>
    <xdr:to>
      <xdr:col>5</xdr:col>
      <xdr:colOff>395288</xdr:colOff>
      <xdr:row>35</xdr:row>
      <xdr:rowOff>85725</xdr:rowOff>
    </xdr:to>
    <xdr:grpSp>
      <xdr:nvGrpSpPr>
        <xdr:cNvPr id="1436" name="Group 376">
          <a:extLst>
            <a:ext uri="{FF2B5EF4-FFF2-40B4-BE49-F238E27FC236}">
              <a16:creationId xmlns:a16="http://schemas.microsoft.com/office/drawing/2014/main" id="{D311EDFB-9674-455C-BC5B-DDBC62D4960A}"/>
            </a:ext>
          </a:extLst>
        </xdr:cNvPr>
        <xdr:cNvGrpSpPr>
          <a:grpSpLocks/>
        </xdr:cNvGrpSpPr>
      </xdr:nvGrpSpPr>
      <xdr:grpSpPr bwMode="auto">
        <a:xfrm>
          <a:off x="3719514" y="5042087"/>
          <a:ext cx="575421" cy="287991"/>
          <a:chOff x="355" y="546"/>
          <a:chExt cx="59" cy="33"/>
        </a:xfrm>
      </xdr:grpSpPr>
      <xdr:sp macro="" textlink="">
        <xdr:nvSpPr>
          <xdr:cNvPr id="1480" name="Flèche droite 62">
            <a:extLst>
              <a:ext uri="{FF2B5EF4-FFF2-40B4-BE49-F238E27FC236}">
                <a16:creationId xmlns:a16="http://schemas.microsoft.com/office/drawing/2014/main" id="{6E05A250-2321-4F7B-90A0-6D1D8DCE37DD}"/>
              </a:ext>
            </a:extLst>
          </xdr:cNvPr>
          <xdr:cNvSpPr>
            <a:spLocks noChangeArrowheads="1"/>
          </xdr:cNvSpPr>
        </xdr:nvSpPr>
        <xdr:spPr bwMode="auto">
          <a:xfrm rot="5381693">
            <a:off x="356" y="548"/>
            <a:ext cx="30" cy="31"/>
          </a:xfrm>
          <a:prstGeom prst="rightArrow">
            <a:avLst>
              <a:gd name="adj1" fmla="val 50000"/>
              <a:gd name="adj2" fmla="val 50000"/>
            </a:avLst>
          </a:prstGeom>
          <a:solidFill>
            <a:srgbClr val="4F81BD"/>
          </a:solidFill>
          <a:ln w="25400" algn="ctr">
            <a:solidFill>
              <a:srgbClr val="385D8A"/>
            </a:solidFill>
            <a:miter lim="800000"/>
            <a:headEnd/>
            <a:tailEnd/>
          </a:ln>
        </xdr:spPr>
      </xdr:sp>
      <xdr:sp macro="" textlink="">
        <xdr:nvSpPr>
          <xdr:cNvPr id="1481" name="Flèche droite 63">
            <a:extLst>
              <a:ext uri="{FF2B5EF4-FFF2-40B4-BE49-F238E27FC236}">
                <a16:creationId xmlns:a16="http://schemas.microsoft.com/office/drawing/2014/main" id="{739FB4A0-1774-4FC5-AFB0-A900379525D6}"/>
              </a:ext>
            </a:extLst>
          </xdr:cNvPr>
          <xdr:cNvSpPr>
            <a:spLocks noChangeArrowheads="1"/>
          </xdr:cNvSpPr>
        </xdr:nvSpPr>
        <xdr:spPr bwMode="auto">
          <a:xfrm rot="-5563193">
            <a:off x="384" y="545"/>
            <a:ext cx="30" cy="31"/>
          </a:xfrm>
          <a:prstGeom prst="rightArrow">
            <a:avLst>
              <a:gd name="adj1" fmla="val 50000"/>
              <a:gd name="adj2" fmla="val 50000"/>
            </a:avLst>
          </a:prstGeom>
          <a:solidFill>
            <a:srgbClr val="4F81BD"/>
          </a:solidFill>
          <a:ln w="25400" algn="ctr">
            <a:solidFill>
              <a:srgbClr val="385D8A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409575</xdr:colOff>
      <xdr:row>22</xdr:row>
      <xdr:rowOff>104775</xdr:rowOff>
    </xdr:from>
    <xdr:to>
      <xdr:col>6</xdr:col>
      <xdr:colOff>904875</xdr:colOff>
      <xdr:row>26</xdr:row>
      <xdr:rowOff>57150</xdr:rowOff>
    </xdr:to>
    <xdr:grpSp>
      <xdr:nvGrpSpPr>
        <xdr:cNvPr id="1437" name="Groupe 174">
          <a:extLst>
            <a:ext uri="{FF2B5EF4-FFF2-40B4-BE49-F238E27FC236}">
              <a16:creationId xmlns:a16="http://schemas.microsoft.com/office/drawing/2014/main" id="{8B66A5C5-63B8-4A99-BED0-23878D722E80}"/>
            </a:ext>
          </a:extLst>
        </xdr:cNvPr>
        <xdr:cNvGrpSpPr>
          <a:grpSpLocks/>
        </xdr:cNvGrpSpPr>
      </xdr:nvGrpSpPr>
      <xdr:grpSpPr bwMode="auto">
        <a:xfrm rot="7386193">
          <a:off x="5258641" y="3598489"/>
          <a:ext cx="490258" cy="495300"/>
          <a:chOff x="8051623" y="1896452"/>
          <a:chExt cx="482881" cy="477353"/>
        </a:xfrm>
      </xdr:grpSpPr>
      <xdr:sp macro="" textlink="">
        <xdr:nvSpPr>
          <xdr:cNvPr id="2" name="Flèche droite 65">
            <a:extLst>
              <a:ext uri="{FF2B5EF4-FFF2-40B4-BE49-F238E27FC236}">
                <a16:creationId xmlns:a16="http://schemas.microsoft.com/office/drawing/2014/main" id="{5F99F5F8-35B5-4AEE-9379-25DBE3209D84}"/>
              </a:ext>
            </a:extLst>
          </xdr:cNvPr>
          <xdr:cNvSpPr/>
        </xdr:nvSpPr>
        <xdr:spPr>
          <a:xfrm rot="3391000">
            <a:off x="7979100" y="2143301"/>
            <a:ext cx="293756" cy="293516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3" name="Flèche droite 66">
            <a:extLst>
              <a:ext uri="{FF2B5EF4-FFF2-40B4-BE49-F238E27FC236}">
                <a16:creationId xmlns:a16="http://schemas.microsoft.com/office/drawing/2014/main" id="{3B94CE82-A091-4A70-8829-E1E7AE5014CC}"/>
              </a:ext>
            </a:extLst>
          </xdr:cNvPr>
          <xdr:cNvSpPr/>
        </xdr:nvSpPr>
        <xdr:spPr>
          <a:xfrm rot="14046114">
            <a:off x="8172012" y="1998153"/>
            <a:ext cx="289165" cy="293516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>
    <xdr:from>
      <xdr:col>1</xdr:col>
      <xdr:colOff>233363</xdr:colOff>
      <xdr:row>8</xdr:row>
      <xdr:rowOff>85725</xdr:rowOff>
    </xdr:from>
    <xdr:to>
      <xdr:col>3</xdr:col>
      <xdr:colOff>571534</xdr:colOff>
      <xdr:row>10</xdr:row>
      <xdr:rowOff>95250</xdr:rowOff>
    </xdr:to>
    <xdr:sp macro="" textlink="'Détail HPM'!B2:D2">
      <xdr:nvSpPr>
        <xdr:cNvPr id="1302" name="Text Box 404">
          <a:extLst>
            <a:ext uri="{FF2B5EF4-FFF2-40B4-BE49-F238E27FC236}">
              <a16:creationId xmlns:a16="http://schemas.microsoft.com/office/drawing/2014/main" id="{AECAB3B9-09A6-4710-A167-215C55202658}"/>
            </a:ext>
          </a:extLst>
        </xdr:cNvPr>
        <xdr:cNvSpPr txBox="1">
          <a:spLocks noChangeAspect="1" noChangeArrowheads="1"/>
        </xdr:cNvSpPr>
      </xdr:nvSpPr>
      <xdr:spPr bwMode="auto">
        <a:xfrm>
          <a:off x="323850" y="1704975"/>
          <a:ext cx="2085975" cy="2762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27432" tIns="0" rIns="0" bIns="22860" anchor="ctr"/>
        <a:lstStyle/>
        <a:p>
          <a:pPr algn="ctr" rtl="0">
            <a:defRPr sz="1000"/>
          </a:pPr>
          <a:fld id="{1B85694D-FCEE-431B-91F7-6DA42EBC5FBC}" type="TxLink">
            <a:rPr lang="fr-FR" sz="1200" b="1" i="0" u="none" strike="noStrike" baseline="0">
              <a:solidFill>
                <a:srgbClr val="000000"/>
              </a:solidFill>
              <a:latin typeface="Calibri"/>
              <a:cs typeface="Calibri"/>
            </a:rPr>
            <a:t>Intersection RD543/RD60</a:t>
          </a:fld>
          <a:endParaRPr lang="fr-FR"/>
        </a:p>
      </xdr:txBody>
    </xdr:sp>
    <xdr:clientData/>
  </xdr:twoCellAnchor>
  <xdr:twoCellAnchor>
    <xdr:from>
      <xdr:col>2</xdr:col>
      <xdr:colOff>560854</xdr:colOff>
      <xdr:row>20</xdr:row>
      <xdr:rowOff>68354</xdr:rowOff>
    </xdr:from>
    <xdr:to>
      <xdr:col>2</xdr:col>
      <xdr:colOff>924043</xdr:colOff>
      <xdr:row>22</xdr:row>
      <xdr:rowOff>85162</xdr:rowOff>
    </xdr:to>
    <xdr:sp macro="" textlink="$G$46">
      <xdr:nvSpPr>
        <xdr:cNvPr id="86" name="Text Box 404">
          <a:extLst>
            <a:ext uri="{FF2B5EF4-FFF2-40B4-BE49-F238E27FC236}">
              <a16:creationId xmlns:a16="http://schemas.microsoft.com/office/drawing/2014/main" id="{792285B4-8549-4BD3-A76D-1C485E5E1318}"/>
            </a:ext>
          </a:extLst>
        </xdr:cNvPr>
        <xdr:cNvSpPr txBox="1">
          <a:spLocks noChangeAspect="1" noChangeArrowheads="1" noTextEdit="1"/>
        </xdr:cNvSpPr>
      </xdr:nvSpPr>
      <xdr:spPr bwMode="auto">
        <a:xfrm>
          <a:off x="280147" y="3014941"/>
          <a:ext cx="338976" cy="276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ctr" upright="1"/>
        <a:lstStyle/>
        <a:p>
          <a:pPr algn="ctr" rtl="0">
            <a:defRPr sz="1000"/>
          </a:pPr>
          <a:fld id="{B262D084-1575-49D2-9929-969CBFE5EB50}" type="TxLink">
            <a:rPr lang="fr-FR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206</a:t>
          </a:fld>
          <a:endParaRPr lang="fr-FR"/>
        </a:p>
      </xdr:txBody>
    </xdr:sp>
    <xdr:clientData/>
  </xdr:twoCellAnchor>
  <xdr:twoCellAnchor>
    <xdr:from>
      <xdr:col>3</xdr:col>
      <xdr:colOff>752475</xdr:colOff>
      <xdr:row>18</xdr:row>
      <xdr:rowOff>47625</xdr:rowOff>
    </xdr:from>
    <xdr:to>
      <xdr:col>4</xdr:col>
      <xdr:colOff>304800</xdr:colOff>
      <xdr:row>23</xdr:row>
      <xdr:rowOff>38100</xdr:rowOff>
    </xdr:to>
    <xdr:grpSp>
      <xdr:nvGrpSpPr>
        <xdr:cNvPr id="1440" name="Group 348">
          <a:extLst>
            <a:ext uri="{FF2B5EF4-FFF2-40B4-BE49-F238E27FC236}">
              <a16:creationId xmlns:a16="http://schemas.microsoft.com/office/drawing/2014/main" id="{50B31E99-99C1-42E4-BF85-830563CE3FFF}"/>
            </a:ext>
          </a:extLst>
        </xdr:cNvPr>
        <xdr:cNvGrpSpPr>
          <a:grpSpLocks/>
        </xdr:cNvGrpSpPr>
      </xdr:nvGrpSpPr>
      <xdr:grpSpPr bwMode="auto">
        <a:xfrm rot="-1173231">
          <a:off x="2758328" y="3005978"/>
          <a:ext cx="499223" cy="662828"/>
          <a:chOff x="143" y="316"/>
          <a:chExt cx="49" cy="69"/>
        </a:xfrm>
      </xdr:grpSpPr>
      <xdr:cxnSp macro="">
        <xdr:nvCxnSpPr>
          <xdr:cNvPr id="1471" name="Connecteur droit avec flèche 22">
            <a:extLst>
              <a:ext uri="{FF2B5EF4-FFF2-40B4-BE49-F238E27FC236}">
                <a16:creationId xmlns:a16="http://schemas.microsoft.com/office/drawing/2014/main" id="{9516248C-76DC-48C9-8407-21FB922814C3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49" y="340"/>
            <a:ext cx="33" cy="10"/>
          </a:xfrm>
          <a:prstGeom prst="straightConnector1">
            <a:avLst/>
          </a:prstGeom>
          <a:noFill/>
          <a:ln w="9525" algn="ctr">
            <a:solidFill>
              <a:srgbClr val="000000"/>
            </a:solidFill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1472" name="Group 347">
            <a:extLst>
              <a:ext uri="{FF2B5EF4-FFF2-40B4-BE49-F238E27FC236}">
                <a16:creationId xmlns:a16="http://schemas.microsoft.com/office/drawing/2014/main" id="{7B3E3BDC-03B8-429A-8F61-9C57FE08A181}"/>
              </a:ext>
            </a:extLst>
          </xdr:cNvPr>
          <xdr:cNvGrpSpPr>
            <a:grpSpLocks/>
          </xdr:cNvGrpSpPr>
        </xdr:nvGrpSpPr>
        <xdr:grpSpPr bwMode="auto">
          <a:xfrm>
            <a:off x="157" y="316"/>
            <a:ext cx="35" cy="15"/>
            <a:chOff x="157" y="316"/>
            <a:chExt cx="35" cy="15"/>
          </a:xfrm>
        </xdr:grpSpPr>
        <xdr:cxnSp macro="">
          <xdr:nvCxnSpPr>
            <xdr:cNvPr id="1476" name="Connecteur droit 24">
              <a:extLst>
                <a:ext uri="{FF2B5EF4-FFF2-40B4-BE49-F238E27FC236}">
                  <a16:creationId xmlns:a16="http://schemas.microsoft.com/office/drawing/2014/main" id="{A2EA38C6-9868-44F5-8A51-5B428A265FB3}"/>
                </a:ext>
              </a:extLst>
            </xdr:cNvPr>
            <xdr:cNvCxnSpPr>
              <a:cxnSpLocks noChangeShapeType="1"/>
            </xdr:cNvCxnSpPr>
          </xdr:nvCxnSpPr>
          <xdr:spPr bwMode="auto">
            <a:xfrm rot="1208803" flipV="1">
              <a:off x="157" y="326"/>
              <a:ext cx="30" cy="2"/>
            </a:xfrm>
            <a:prstGeom prst="line">
              <a:avLst/>
            </a:prstGeom>
            <a:noFill/>
            <a:ln w="952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477" name="Connecteur droit avec flèche 25">
              <a:extLst>
                <a:ext uri="{FF2B5EF4-FFF2-40B4-BE49-F238E27FC236}">
                  <a16:creationId xmlns:a16="http://schemas.microsoft.com/office/drawing/2014/main" id="{DA21C88D-E080-4091-8D8D-2DDA70214DA8}"/>
                </a:ext>
              </a:extLst>
            </xdr:cNvPr>
            <xdr:cNvCxnSpPr>
              <a:cxnSpLocks noChangeShapeType="1"/>
            </xdr:cNvCxnSpPr>
          </xdr:nvCxnSpPr>
          <xdr:spPr bwMode="auto">
            <a:xfrm flipV="1">
              <a:off x="185" y="316"/>
              <a:ext cx="7" cy="15"/>
            </a:xfrm>
            <a:prstGeom prst="straightConnector1">
              <a:avLst/>
            </a:prstGeom>
            <a:noFill/>
            <a:ln w="9525" algn="ctr">
              <a:solidFill>
                <a:srgbClr val="000000"/>
              </a:solidFill>
              <a:round/>
              <a:headEnd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grpSp>
        <xdr:nvGrpSpPr>
          <xdr:cNvPr id="1473" name="Group 320">
            <a:extLst>
              <a:ext uri="{FF2B5EF4-FFF2-40B4-BE49-F238E27FC236}">
                <a16:creationId xmlns:a16="http://schemas.microsoft.com/office/drawing/2014/main" id="{6836B02D-4BC6-48C7-BA0B-8E57C3A29E9C}"/>
              </a:ext>
            </a:extLst>
          </xdr:cNvPr>
          <xdr:cNvGrpSpPr>
            <a:grpSpLocks/>
          </xdr:cNvGrpSpPr>
        </xdr:nvGrpSpPr>
        <xdr:grpSpPr bwMode="auto">
          <a:xfrm>
            <a:off x="143" y="354"/>
            <a:ext cx="30" cy="31"/>
            <a:chOff x="134" y="357"/>
            <a:chExt cx="39" cy="31"/>
          </a:xfrm>
        </xdr:grpSpPr>
        <xdr:cxnSp macro="">
          <xdr:nvCxnSpPr>
            <xdr:cNvPr id="1474" name="Connecteur droit 27">
              <a:extLst>
                <a:ext uri="{FF2B5EF4-FFF2-40B4-BE49-F238E27FC236}">
                  <a16:creationId xmlns:a16="http://schemas.microsoft.com/office/drawing/2014/main" id="{F3D41648-05D6-46CE-8093-E96E0899BE14}"/>
                </a:ext>
              </a:extLst>
            </xdr:cNvPr>
            <xdr:cNvCxnSpPr>
              <a:cxnSpLocks noChangeShapeType="1"/>
            </xdr:cNvCxnSpPr>
          </xdr:nvCxnSpPr>
          <xdr:spPr bwMode="auto">
            <a:xfrm rot="-510080">
              <a:off x="134" y="357"/>
              <a:ext cx="39" cy="16"/>
            </a:xfrm>
            <a:prstGeom prst="line">
              <a:avLst/>
            </a:prstGeom>
            <a:noFill/>
            <a:ln w="952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475" name="Connecteur droit avec flèche 28">
              <a:extLst>
                <a:ext uri="{FF2B5EF4-FFF2-40B4-BE49-F238E27FC236}">
                  <a16:creationId xmlns:a16="http://schemas.microsoft.com/office/drawing/2014/main" id="{8A5B311B-8617-46BE-A63C-493EA5C6810C}"/>
                </a:ext>
              </a:extLst>
            </xdr:cNvPr>
            <xdr:cNvCxnSpPr>
              <a:cxnSpLocks noChangeShapeType="1"/>
            </xdr:cNvCxnSpPr>
          </xdr:nvCxnSpPr>
          <xdr:spPr bwMode="auto">
            <a:xfrm flipH="1">
              <a:off x="168" y="371"/>
              <a:ext cx="5" cy="17"/>
            </a:xfrm>
            <a:prstGeom prst="straightConnector1">
              <a:avLst/>
            </a:prstGeom>
            <a:noFill/>
            <a:ln w="9525" algn="ctr">
              <a:solidFill>
                <a:srgbClr val="000000"/>
              </a:solidFill>
              <a:round/>
              <a:headEnd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  <xdr:twoCellAnchor>
    <xdr:from>
      <xdr:col>5</xdr:col>
      <xdr:colOff>519113</xdr:colOff>
      <xdr:row>21</xdr:row>
      <xdr:rowOff>38100</xdr:rowOff>
    </xdr:from>
    <xdr:to>
      <xdr:col>6</xdr:col>
      <xdr:colOff>71438</xdr:colOff>
      <xdr:row>26</xdr:row>
      <xdr:rowOff>28575</xdr:rowOff>
    </xdr:to>
    <xdr:grpSp>
      <xdr:nvGrpSpPr>
        <xdr:cNvPr id="1441" name="Group 352">
          <a:extLst>
            <a:ext uri="{FF2B5EF4-FFF2-40B4-BE49-F238E27FC236}">
              <a16:creationId xmlns:a16="http://schemas.microsoft.com/office/drawing/2014/main" id="{8D22A10E-D399-4656-ABD5-80B6702C75E8}"/>
            </a:ext>
          </a:extLst>
        </xdr:cNvPr>
        <xdr:cNvGrpSpPr>
          <a:grpSpLocks/>
        </xdr:cNvGrpSpPr>
      </xdr:nvGrpSpPr>
      <xdr:grpSpPr bwMode="auto">
        <a:xfrm rot="9522977">
          <a:off x="4418760" y="3399865"/>
          <a:ext cx="499223" cy="662828"/>
          <a:chOff x="143" y="316"/>
          <a:chExt cx="49" cy="69"/>
        </a:xfrm>
      </xdr:grpSpPr>
      <xdr:cxnSp macro="">
        <xdr:nvCxnSpPr>
          <xdr:cNvPr id="1464" name="Connecteur droit avec flèche 22">
            <a:extLst>
              <a:ext uri="{FF2B5EF4-FFF2-40B4-BE49-F238E27FC236}">
                <a16:creationId xmlns:a16="http://schemas.microsoft.com/office/drawing/2014/main" id="{A7BC5718-19AC-422F-A548-58C3E9925599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49" y="340"/>
            <a:ext cx="33" cy="10"/>
          </a:xfrm>
          <a:prstGeom prst="straightConnector1">
            <a:avLst/>
          </a:prstGeom>
          <a:noFill/>
          <a:ln w="9525" algn="ctr">
            <a:solidFill>
              <a:srgbClr val="000000"/>
            </a:solidFill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1465" name="Group 354">
            <a:extLst>
              <a:ext uri="{FF2B5EF4-FFF2-40B4-BE49-F238E27FC236}">
                <a16:creationId xmlns:a16="http://schemas.microsoft.com/office/drawing/2014/main" id="{4B910370-9DB7-46DB-89E1-9126654BF80B}"/>
              </a:ext>
            </a:extLst>
          </xdr:cNvPr>
          <xdr:cNvGrpSpPr>
            <a:grpSpLocks/>
          </xdr:cNvGrpSpPr>
        </xdr:nvGrpSpPr>
        <xdr:grpSpPr bwMode="auto">
          <a:xfrm>
            <a:off x="157" y="316"/>
            <a:ext cx="35" cy="15"/>
            <a:chOff x="157" y="316"/>
            <a:chExt cx="35" cy="15"/>
          </a:xfrm>
        </xdr:grpSpPr>
        <xdr:cxnSp macro="">
          <xdr:nvCxnSpPr>
            <xdr:cNvPr id="1469" name="Connecteur droit 24">
              <a:extLst>
                <a:ext uri="{FF2B5EF4-FFF2-40B4-BE49-F238E27FC236}">
                  <a16:creationId xmlns:a16="http://schemas.microsoft.com/office/drawing/2014/main" id="{958DA71B-C003-4BC4-B234-A12CFD769644}"/>
                </a:ext>
              </a:extLst>
            </xdr:cNvPr>
            <xdr:cNvCxnSpPr>
              <a:cxnSpLocks noChangeShapeType="1"/>
            </xdr:cNvCxnSpPr>
          </xdr:nvCxnSpPr>
          <xdr:spPr bwMode="auto">
            <a:xfrm rot="1208803" flipV="1">
              <a:off x="157" y="326"/>
              <a:ext cx="30" cy="2"/>
            </a:xfrm>
            <a:prstGeom prst="line">
              <a:avLst/>
            </a:prstGeom>
            <a:noFill/>
            <a:ln w="952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470" name="Connecteur droit avec flèche 25">
              <a:extLst>
                <a:ext uri="{FF2B5EF4-FFF2-40B4-BE49-F238E27FC236}">
                  <a16:creationId xmlns:a16="http://schemas.microsoft.com/office/drawing/2014/main" id="{1E2A353F-4CF8-4086-BEB6-BA7D64CC180C}"/>
                </a:ext>
              </a:extLst>
            </xdr:cNvPr>
            <xdr:cNvCxnSpPr>
              <a:cxnSpLocks noChangeShapeType="1"/>
            </xdr:cNvCxnSpPr>
          </xdr:nvCxnSpPr>
          <xdr:spPr bwMode="auto">
            <a:xfrm flipV="1">
              <a:off x="185" y="316"/>
              <a:ext cx="7" cy="15"/>
            </a:xfrm>
            <a:prstGeom prst="straightConnector1">
              <a:avLst/>
            </a:prstGeom>
            <a:noFill/>
            <a:ln w="9525" algn="ctr">
              <a:solidFill>
                <a:srgbClr val="000000"/>
              </a:solidFill>
              <a:round/>
              <a:headEnd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grpSp>
        <xdr:nvGrpSpPr>
          <xdr:cNvPr id="1466" name="Group 357">
            <a:extLst>
              <a:ext uri="{FF2B5EF4-FFF2-40B4-BE49-F238E27FC236}">
                <a16:creationId xmlns:a16="http://schemas.microsoft.com/office/drawing/2014/main" id="{CDB62403-0AA0-41FF-94FF-CDDF54481342}"/>
              </a:ext>
            </a:extLst>
          </xdr:cNvPr>
          <xdr:cNvGrpSpPr>
            <a:grpSpLocks/>
          </xdr:cNvGrpSpPr>
        </xdr:nvGrpSpPr>
        <xdr:grpSpPr bwMode="auto">
          <a:xfrm>
            <a:off x="143" y="354"/>
            <a:ext cx="30" cy="31"/>
            <a:chOff x="134" y="357"/>
            <a:chExt cx="39" cy="31"/>
          </a:xfrm>
        </xdr:grpSpPr>
        <xdr:cxnSp macro="">
          <xdr:nvCxnSpPr>
            <xdr:cNvPr id="1467" name="Connecteur droit 27">
              <a:extLst>
                <a:ext uri="{FF2B5EF4-FFF2-40B4-BE49-F238E27FC236}">
                  <a16:creationId xmlns:a16="http://schemas.microsoft.com/office/drawing/2014/main" id="{0896CADC-245D-4F29-A40B-EC57E8B3ACF7}"/>
                </a:ext>
              </a:extLst>
            </xdr:cNvPr>
            <xdr:cNvCxnSpPr>
              <a:cxnSpLocks noChangeShapeType="1"/>
            </xdr:cNvCxnSpPr>
          </xdr:nvCxnSpPr>
          <xdr:spPr bwMode="auto">
            <a:xfrm rot="-510080">
              <a:off x="134" y="357"/>
              <a:ext cx="39" cy="16"/>
            </a:xfrm>
            <a:prstGeom prst="line">
              <a:avLst/>
            </a:prstGeom>
            <a:noFill/>
            <a:ln w="952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468" name="Connecteur droit avec flèche 28">
              <a:extLst>
                <a:ext uri="{FF2B5EF4-FFF2-40B4-BE49-F238E27FC236}">
                  <a16:creationId xmlns:a16="http://schemas.microsoft.com/office/drawing/2014/main" id="{D455EE5C-131F-4652-B5FF-5AAF785E4126}"/>
                </a:ext>
              </a:extLst>
            </xdr:cNvPr>
            <xdr:cNvCxnSpPr>
              <a:cxnSpLocks noChangeShapeType="1"/>
            </xdr:cNvCxnSpPr>
          </xdr:nvCxnSpPr>
          <xdr:spPr bwMode="auto">
            <a:xfrm flipH="1">
              <a:off x="168" y="371"/>
              <a:ext cx="5" cy="17"/>
            </a:xfrm>
            <a:prstGeom prst="straightConnector1">
              <a:avLst/>
            </a:prstGeom>
            <a:noFill/>
            <a:ln w="9525" algn="ctr">
              <a:solidFill>
                <a:srgbClr val="000000"/>
              </a:solidFill>
              <a:round/>
              <a:headEnd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  <xdr:twoCellAnchor>
    <xdr:from>
      <xdr:col>4</xdr:col>
      <xdr:colOff>528638</xdr:colOff>
      <xdr:row>13</xdr:row>
      <xdr:rowOff>114300</xdr:rowOff>
    </xdr:from>
    <xdr:to>
      <xdr:col>5</xdr:col>
      <xdr:colOff>242888</xdr:colOff>
      <xdr:row>16</xdr:row>
      <xdr:rowOff>114300</xdr:rowOff>
    </xdr:to>
    <xdr:grpSp>
      <xdr:nvGrpSpPr>
        <xdr:cNvPr id="1442" name="Group 360">
          <a:extLst>
            <a:ext uri="{FF2B5EF4-FFF2-40B4-BE49-F238E27FC236}">
              <a16:creationId xmlns:a16="http://schemas.microsoft.com/office/drawing/2014/main" id="{357BFC90-E514-4EFA-8906-18E796E04652}"/>
            </a:ext>
          </a:extLst>
        </xdr:cNvPr>
        <xdr:cNvGrpSpPr>
          <a:grpSpLocks/>
        </xdr:cNvGrpSpPr>
      </xdr:nvGrpSpPr>
      <xdr:grpSpPr bwMode="auto">
        <a:xfrm rot="4324964">
          <a:off x="3610256" y="2271433"/>
          <a:ext cx="403412" cy="661146"/>
          <a:chOff x="143" y="316"/>
          <a:chExt cx="49" cy="69"/>
        </a:xfrm>
      </xdr:grpSpPr>
      <xdr:cxnSp macro="">
        <xdr:nvCxnSpPr>
          <xdr:cNvPr id="1457" name="Connecteur droit avec flèche 22">
            <a:extLst>
              <a:ext uri="{FF2B5EF4-FFF2-40B4-BE49-F238E27FC236}">
                <a16:creationId xmlns:a16="http://schemas.microsoft.com/office/drawing/2014/main" id="{18B6D384-D29F-47B2-B55D-0A8D5EBCF4DC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49" y="340"/>
            <a:ext cx="33" cy="10"/>
          </a:xfrm>
          <a:prstGeom prst="straightConnector1">
            <a:avLst/>
          </a:prstGeom>
          <a:noFill/>
          <a:ln w="9525" algn="ctr">
            <a:solidFill>
              <a:srgbClr val="000000"/>
            </a:solidFill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1458" name="Group 362">
            <a:extLst>
              <a:ext uri="{FF2B5EF4-FFF2-40B4-BE49-F238E27FC236}">
                <a16:creationId xmlns:a16="http://schemas.microsoft.com/office/drawing/2014/main" id="{FCA72EC9-A968-4531-9F63-540D5B2954FA}"/>
              </a:ext>
            </a:extLst>
          </xdr:cNvPr>
          <xdr:cNvGrpSpPr>
            <a:grpSpLocks/>
          </xdr:cNvGrpSpPr>
        </xdr:nvGrpSpPr>
        <xdr:grpSpPr bwMode="auto">
          <a:xfrm>
            <a:off x="157" y="316"/>
            <a:ext cx="35" cy="15"/>
            <a:chOff x="157" y="316"/>
            <a:chExt cx="35" cy="15"/>
          </a:xfrm>
        </xdr:grpSpPr>
        <xdr:cxnSp macro="">
          <xdr:nvCxnSpPr>
            <xdr:cNvPr id="1462" name="Connecteur droit 24">
              <a:extLst>
                <a:ext uri="{FF2B5EF4-FFF2-40B4-BE49-F238E27FC236}">
                  <a16:creationId xmlns:a16="http://schemas.microsoft.com/office/drawing/2014/main" id="{2CDA596F-FCA5-4EFB-A8B8-BD5763D4465B}"/>
                </a:ext>
              </a:extLst>
            </xdr:cNvPr>
            <xdr:cNvCxnSpPr>
              <a:cxnSpLocks noChangeShapeType="1"/>
            </xdr:cNvCxnSpPr>
          </xdr:nvCxnSpPr>
          <xdr:spPr bwMode="auto">
            <a:xfrm rot="1208803" flipV="1">
              <a:off x="157" y="326"/>
              <a:ext cx="30" cy="2"/>
            </a:xfrm>
            <a:prstGeom prst="line">
              <a:avLst/>
            </a:prstGeom>
            <a:noFill/>
            <a:ln w="952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463" name="Connecteur droit avec flèche 25">
              <a:extLst>
                <a:ext uri="{FF2B5EF4-FFF2-40B4-BE49-F238E27FC236}">
                  <a16:creationId xmlns:a16="http://schemas.microsoft.com/office/drawing/2014/main" id="{48C523DB-536D-4582-96DA-13285383A769}"/>
                </a:ext>
              </a:extLst>
            </xdr:cNvPr>
            <xdr:cNvCxnSpPr>
              <a:cxnSpLocks noChangeShapeType="1"/>
            </xdr:cNvCxnSpPr>
          </xdr:nvCxnSpPr>
          <xdr:spPr bwMode="auto">
            <a:xfrm flipV="1">
              <a:off x="185" y="316"/>
              <a:ext cx="7" cy="15"/>
            </a:xfrm>
            <a:prstGeom prst="straightConnector1">
              <a:avLst/>
            </a:prstGeom>
            <a:noFill/>
            <a:ln w="9525" algn="ctr">
              <a:solidFill>
                <a:srgbClr val="000000"/>
              </a:solidFill>
              <a:round/>
              <a:headEnd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grpSp>
        <xdr:nvGrpSpPr>
          <xdr:cNvPr id="1459" name="Group 365">
            <a:extLst>
              <a:ext uri="{FF2B5EF4-FFF2-40B4-BE49-F238E27FC236}">
                <a16:creationId xmlns:a16="http://schemas.microsoft.com/office/drawing/2014/main" id="{C6A13884-EAC4-408C-8E5E-DC76ADAE246A}"/>
              </a:ext>
            </a:extLst>
          </xdr:cNvPr>
          <xdr:cNvGrpSpPr>
            <a:grpSpLocks/>
          </xdr:cNvGrpSpPr>
        </xdr:nvGrpSpPr>
        <xdr:grpSpPr bwMode="auto">
          <a:xfrm>
            <a:off x="143" y="354"/>
            <a:ext cx="30" cy="31"/>
            <a:chOff x="134" y="357"/>
            <a:chExt cx="39" cy="31"/>
          </a:xfrm>
        </xdr:grpSpPr>
        <xdr:cxnSp macro="">
          <xdr:nvCxnSpPr>
            <xdr:cNvPr id="1460" name="Connecteur droit 27">
              <a:extLst>
                <a:ext uri="{FF2B5EF4-FFF2-40B4-BE49-F238E27FC236}">
                  <a16:creationId xmlns:a16="http://schemas.microsoft.com/office/drawing/2014/main" id="{4E89C1C9-C8F7-4F22-9012-9DFD16ABBF24}"/>
                </a:ext>
              </a:extLst>
            </xdr:cNvPr>
            <xdr:cNvCxnSpPr>
              <a:cxnSpLocks noChangeShapeType="1"/>
            </xdr:cNvCxnSpPr>
          </xdr:nvCxnSpPr>
          <xdr:spPr bwMode="auto">
            <a:xfrm rot="-510080">
              <a:off x="134" y="357"/>
              <a:ext cx="39" cy="16"/>
            </a:xfrm>
            <a:prstGeom prst="line">
              <a:avLst/>
            </a:prstGeom>
            <a:noFill/>
            <a:ln w="952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461" name="Connecteur droit avec flèche 28">
              <a:extLst>
                <a:ext uri="{FF2B5EF4-FFF2-40B4-BE49-F238E27FC236}">
                  <a16:creationId xmlns:a16="http://schemas.microsoft.com/office/drawing/2014/main" id="{39A144C8-F498-4929-8B57-C6DB0DE657AC}"/>
                </a:ext>
              </a:extLst>
            </xdr:cNvPr>
            <xdr:cNvCxnSpPr>
              <a:cxnSpLocks noChangeShapeType="1"/>
            </xdr:cNvCxnSpPr>
          </xdr:nvCxnSpPr>
          <xdr:spPr bwMode="auto">
            <a:xfrm flipH="1">
              <a:off x="168" y="371"/>
              <a:ext cx="5" cy="17"/>
            </a:xfrm>
            <a:prstGeom prst="straightConnector1">
              <a:avLst/>
            </a:prstGeom>
            <a:noFill/>
            <a:ln w="9525" algn="ctr">
              <a:solidFill>
                <a:srgbClr val="000000"/>
              </a:solidFill>
              <a:round/>
              <a:headEnd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  <xdr:twoCellAnchor>
    <xdr:from>
      <xdr:col>4</xdr:col>
      <xdr:colOff>766763</xdr:colOff>
      <xdr:row>28</xdr:row>
      <xdr:rowOff>57150</xdr:rowOff>
    </xdr:from>
    <xdr:to>
      <xdr:col>5</xdr:col>
      <xdr:colOff>481013</xdr:colOff>
      <xdr:row>31</xdr:row>
      <xdr:rowOff>57150</xdr:rowOff>
    </xdr:to>
    <xdr:grpSp>
      <xdr:nvGrpSpPr>
        <xdr:cNvPr id="1443" name="Group 368">
          <a:extLst>
            <a:ext uri="{FF2B5EF4-FFF2-40B4-BE49-F238E27FC236}">
              <a16:creationId xmlns:a16="http://schemas.microsoft.com/office/drawing/2014/main" id="{71C39844-5D7A-4160-8D77-AC3678E9C446}"/>
            </a:ext>
          </a:extLst>
        </xdr:cNvPr>
        <xdr:cNvGrpSpPr>
          <a:grpSpLocks/>
        </xdr:cNvGrpSpPr>
      </xdr:nvGrpSpPr>
      <xdr:grpSpPr bwMode="auto">
        <a:xfrm rot="-6582431">
          <a:off x="3848381" y="4231342"/>
          <a:ext cx="403412" cy="661146"/>
          <a:chOff x="143" y="316"/>
          <a:chExt cx="49" cy="69"/>
        </a:xfrm>
      </xdr:grpSpPr>
      <xdr:cxnSp macro="">
        <xdr:nvCxnSpPr>
          <xdr:cNvPr id="1450" name="Connecteur droit avec flèche 22">
            <a:extLst>
              <a:ext uri="{FF2B5EF4-FFF2-40B4-BE49-F238E27FC236}">
                <a16:creationId xmlns:a16="http://schemas.microsoft.com/office/drawing/2014/main" id="{2E93CF32-E580-4647-9E11-2EB837DB3075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49" y="340"/>
            <a:ext cx="33" cy="10"/>
          </a:xfrm>
          <a:prstGeom prst="straightConnector1">
            <a:avLst/>
          </a:prstGeom>
          <a:noFill/>
          <a:ln w="9525" algn="ctr">
            <a:solidFill>
              <a:srgbClr val="000000"/>
            </a:solidFill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1451" name="Group 370">
            <a:extLst>
              <a:ext uri="{FF2B5EF4-FFF2-40B4-BE49-F238E27FC236}">
                <a16:creationId xmlns:a16="http://schemas.microsoft.com/office/drawing/2014/main" id="{53C7783C-3A15-4A5B-88D3-6212A81B4B80}"/>
              </a:ext>
            </a:extLst>
          </xdr:cNvPr>
          <xdr:cNvGrpSpPr>
            <a:grpSpLocks/>
          </xdr:cNvGrpSpPr>
        </xdr:nvGrpSpPr>
        <xdr:grpSpPr bwMode="auto">
          <a:xfrm>
            <a:off x="157" y="316"/>
            <a:ext cx="35" cy="15"/>
            <a:chOff x="157" y="316"/>
            <a:chExt cx="35" cy="15"/>
          </a:xfrm>
        </xdr:grpSpPr>
        <xdr:cxnSp macro="">
          <xdr:nvCxnSpPr>
            <xdr:cNvPr id="1455" name="Connecteur droit 24">
              <a:extLst>
                <a:ext uri="{FF2B5EF4-FFF2-40B4-BE49-F238E27FC236}">
                  <a16:creationId xmlns:a16="http://schemas.microsoft.com/office/drawing/2014/main" id="{635BB7A6-7B2A-44C8-B83D-BCB13E7CF693}"/>
                </a:ext>
              </a:extLst>
            </xdr:cNvPr>
            <xdr:cNvCxnSpPr>
              <a:cxnSpLocks noChangeShapeType="1"/>
            </xdr:cNvCxnSpPr>
          </xdr:nvCxnSpPr>
          <xdr:spPr bwMode="auto">
            <a:xfrm rot="1208803" flipV="1">
              <a:off x="157" y="326"/>
              <a:ext cx="30" cy="2"/>
            </a:xfrm>
            <a:prstGeom prst="line">
              <a:avLst/>
            </a:prstGeom>
            <a:noFill/>
            <a:ln w="952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456" name="Connecteur droit avec flèche 25">
              <a:extLst>
                <a:ext uri="{FF2B5EF4-FFF2-40B4-BE49-F238E27FC236}">
                  <a16:creationId xmlns:a16="http://schemas.microsoft.com/office/drawing/2014/main" id="{04C7F301-8E95-4F49-9FDF-DD6EC1FE9F2A}"/>
                </a:ext>
              </a:extLst>
            </xdr:cNvPr>
            <xdr:cNvCxnSpPr>
              <a:cxnSpLocks noChangeShapeType="1"/>
            </xdr:cNvCxnSpPr>
          </xdr:nvCxnSpPr>
          <xdr:spPr bwMode="auto">
            <a:xfrm flipV="1">
              <a:off x="185" y="316"/>
              <a:ext cx="7" cy="15"/>
            </a:xfrm>
            <a:prstGeom prst="straightConnector1">
              <a:avLst/>
            </a:prstGeom>
            <a:noFill/>
            <a:ln w="9525" algn="ctr">
              <a:solidFill>
                <a:srgbClr val="000000"/>
              </a:solidFill>
              <a:round/>
              <a:headEnd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grpSp>
        <xdr:nvGrpSpPr>
          <xdr:cNvPr id="1452" name="Group 373">
            <a:extLst>
              <a:ext uri="{FF2B5EF4-FFF2-40B4-BE49-F238E27FC236}">
                <a16:creationId xmlns:a16="http://schemas.microsoft.com/office/drawing/2014/main" id="{36430308-07AB-4175-8AD8-DE8515F352AD}"/>
              </a:ext>
            </a:extLst>
          </xdr:cNvPr>
          <xdr:cNvGrpSpPr>
            <a:grpSpLocks/>
          </xdr:cNvGrpSpPr>
        </xdr:nvGrpSpPr>
        <xdr:grpSpPr bwMode="auto">
          <a:xfrm>
            <a:off x="143" y="354"/>
            <a:ext cx="30" cy="31"/>
            <a:chOff x="134" y="357"/>
            <a:chExt cx="39" cy="31"/>
          </a:xfrm>
        </xdr:grpSpPr>
        <xdr:cxnSp macro="">
          <xdr:nvCxnSpPr>
            <xdr:cNvPr id="1453" name="Connecteur droit 27">
              <a:extLst>
                <a:ext uri="{FF2B5EF4-FFF2-40B4-BE49-F238E27FC236}">
                  <a16:creationId xmlns:a16="http://schemas.microsoft.com/office/drawing/2014/main" id="{EB2D93DD-79F0-4701-80E0-4A74D80B71F5}"/>
                </a:ext>
              </a:extLst>
            </xdr:cNvPr>
            <xdr:cNvCxnSpPr>
              <a:cxnSpLocks noChangeShapeType="1"/>
            </xdr:cNvCxnSpPr>
          </xdr:nvCxnSpPr>
          <xdr:spPr bwMode="auto">
            <a:xfrm rot="-510080">
              <a:off x="134" y="357"/>
              <a:ext cx="39" cy="16"/>
            </a:xfrm>
            <a:prstGeom prst="line">
              <a:avLst/>
            </a:prstGeom>
            <a:noFill/>
            <a:ln w="952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454" name="Connecteur droit avec flèche 28">
              <a:extLst>
                <a:ext uri="{FF2B5EF4-FFF2-40B4-BE49-F238E27FC236}">
                  <a16:creationId xmlns:a16="http://schemas.microsoft.com/office/drawing/2014/main" id="{5963DF1C-9744-4F18-9FBF-FA0DECF3C773}"/>
                </a:ext>
              </a:extLst>
            </xdr:cNvPr>
            <xdr:cNvCxnSpPr>
              <a:cxnSpLocks noChangeShapeType="1"/>
            </xdr:cNvCxnSpPr>
          </xdr:nvCxnSpPr>
          <xdr:spPr bwMode="auto">
            <a:xfrm flipH="1">
              <a:off x="168" y="371"/>
              <a:ext cx="5" cy="17"/>
            </a:xfrm>
            <a:prstGeom prst="straightConnector1">
              <a:avLst/>
            </a:prstGeom>
            <a:noFill/>
            <a:ln w="9525" algn="ctr">
              <a:solidFill>
                <a:srgbClr val="000000"/>
              </a:solidFill>
              <a:round/>
              <a:headEnd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  <xdr:twoCellAnchor>
    <xdr:from>
      <xdr:col>2</xdr:col>
      <xdr:colOff>928688</xdr:colOff>
      <xdr:row>19</xdr:row>
      <xdr:rowOff>47625</xdr:rowOff>
    </xdr:from>
    <xdr:to>
      <xdr:col>3</xdr:col>
      <xdr:colOff>481013</xdr:colOff>
      <xdr:row>23</xdr:row>
      <xdr:rowOff>0</xdr:rowOff>
    </xdr:to>
    <xdr:grpSp>
      <xdr:nvGrpSpPr>
        <xdr:cNvPr id="1444" name="Groupe 174">
          <a:extLst>
            <a:ext uri="{FF2B5EF4-FFF2-40B4-BE49-F238E27FC236}">
              <a16:creationId xmlns:a16="http://schemas.microsoft.com/office/drawing/2014/main" id="{C8F9F29D-447E-4EBE-A8AF-AE1498D6FCB1}"/>
            </a:ext>
          </a:extLst>
        </xdr:cNvPr>
        <xdr:cNvGrpSpPr>
          <a:grpSpLocks/>
        </xdr:cNvGrpSpPr>
      </xdr:nvGrpSpPr>
      <xdr:grpSpPr bwMode="auto">
        <a:xfrm rot="7386193">
          <a:off x="1992126" y="3135967"/>
          <a:ext cx="490257" cy="499222"/>
          <a:chOff x="8051623" y="1896452"/>
          <a:chExt cx="482881" cy="477353"/>
        </a:xfrm>
      </xdr:grpSpPr>
      <xdr:sp macro="" textlink="">
        <xdr:nvSpPr>
          <xdr:cNvPr id="66" name="Flèche droite 65">
            <a:extLst>
              <a:ext uri="{FF2B5EF4-FFF2-40B4-BE49-F238E27FC236}">
                <a16:creationId xmlns:a16="http://schemas.microsoft.com/office/drawing/2014/main" id="{E9CB8272-8DA8-4E50-A472-65E9D9A93C20}"/>
              </a:ext>
            </a:extLst>
          </xdr:cNvPr>
          <xdr:cNvSpPr/>
        </xdr:nvSpPr>
        <xdr:spPr>
          <a:xfrm rot="3391000">
            <a:off x="7979207" y="2139921"/>
            <a:ext cx="290958" cy="293516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67" name="Flèche droite 66">
            <a:extLst>
              <a:ext uri="{FF2B5EF4-FFF2-40B4-BE49-F238E27FC236}">
                <a16:creationId xmlns:a16="http://schemas.microsoft.com/office/drawing/2014/main" id="{947EBBB8-1C5B-4F75-A1C1-31EFD5D4878A}"/>
              </a:ext>
            </a:extLst>
          </xdr:cNvPr>
          <xdr:cNvSpPr/>
        </xdr:nvSpPr>
        <xdr:spPr>
          <a:xfrm rot="14046114">
            <a:off x="8169912" y="1987960"/>
            <a:ext cx="290958" cy="293516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>
    <xdr:from>
      <xdr:col>4</xdr:col>
      <xdr:colOff>609600</xdr:colOff>
      <xdr:row>9</xdr:row>
      <xdr:rowOff>76200</xdr:rowOff>
    </xdr:from>
    <xdr:to>
      <xdr:col>5</xdr:col>
      <xdr:colOff>223838</xdr:colOff>
      <xdr:row>11</xdr:row>
      <xdr:rowOff>95250</xdr:rowOff>
    </xdr:to>
    <xdr:grpSp>
      <xdr:nvGrpSpPr>
        <xdr:cNvPr id="1445" name="Group 380">
          <a:extLst>
            <a:ext uri="{FF2B5EF4-FFF2-40B4-BE49-F238E27FC236}">
              <a16:creationId xmlns:a16="http://schemas.microsoft.com/office/drawing/2014/main" id="{223068FA-5DAA-465D-9533-EC0E265E2CC0}"/>
            </a:ext>
          </a:extLst>
        </xdr:cNvPr>
        <xdr:cNvGrpSpPr>
          <a:grpSpLocks/>
        </xdr:cNvGrpSpPr>
      </xdr:nvGrpSpPr>
      <xdr:grpSpPr bwMode="auto">
        <a:xfrm>
          <a:off x="3562351" y="1824318"/>
          <a:ext cx="561134" cy="287991"/>
          <a:chOff x="355" y="546"/>
          <a:chExt cx="59" cy="33"/>
        </a:xfrm>
      </xdr:grpSpPr>
      <xdr:sp macro="" textlink="">
        <xdr:nvSpPr>
          <xdr:cNvPr id="1446" name="Flèche droite 62">
            <a:extLst>
              <a:ext uri="{FF2B5EF4-FFF2-40B4-BE49-F238E27FC236}">
                <a16:creationId xmlns:a16="http://schemas.microsoft.com/office/drawing/2014/main" id="{F274462B-551F-4DC0-9667-5524E54716F8}"/>
              </a:ext>
            </a:extLst>
          </xdr:cNvPr>
          <xdr:cNvSpPr>
            <a:spLocks noChangeArrowheads="1"/>
          </xdr:cNvSpPr>
        </xdr:nvSpPr>
        <xdr:spPr bwMode="auto">
          <a:xfrm rot="5381693">
            <a:off x="356" y="548"/>
            <a:ext cx="30" cy="31"/>
          </a:xfrm>
          <a:prstGeom prst="rightArrow">
            <a:avLst>
              <a:gd name="adj1" fmla="val 50000"/>
              <a:gd name="adj2" fmla="val 50000"/>
            </a:avLst>
          </a:prstGeom>
          <a:solidFill>
            <a:srgbClr val="4F81BD"/>
          </a:solidFill>
          <a:ln w="25400" algn="ctr">
            <a:solidFill>
              <a:srgbClr val="385D8A"/>
            </a:solidFill>
            <a:miter lim="800000"/>
            <a:headEnd/>
            <a:tailEnd/>
          </a:ln>
        </xdr:spPr>
      </xdr:sp>
      <xdr:sp macro="" textlink="">
        <xdr:nvSpPr>
          <xdr:cNvPr id="1447" name="Flèche droite 63">
            <a:extLst>
              <a:ext uri="{FF2B5EF4-FFF2-40B4-BE49-F238E27FC236}">
                <a16:creationId xmlns:a16="http://schemas.microsoft.com/office/drawing/2014/main" id="{341B4672-B315-47DD-83F5-8EA2A9669E93}"/>
              </a:ext>
            </a:extLst>
          </xdr:cNvPr>
          <xdr:cNvSpPr>
            <a:spLocks noChangeArrowheads="1"/>
          </xdr:cNvSpPr>
        </xdr:nvSpPr>
        <xdr:spPr bwMode="auto">
          <a:xfrm rot="-5563193">
            <a:off x="384" y="545"/>
            <a:ext cx="30" cy="31"/>
          </a:xfrm>
          <a:prstGeom prst="rightArrow">
            <a:avLst>
              <a:gd name="adj1" fmla="val 50000"/>
              <a:gd name="adj2" fmla="val 50000"/>
            </a:avLst>
          </a:prstGeom>
          <a:solidFill>
            <a:srgbClr val="4F81BD"/>
          </a:solidFill>
          <a:ln w="25400" algn="ctr">
            <a:solidFill>
              <a:srgbClr val="385D8A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42863</xdr:colOff>
      <xdr:row>7</xdr:row>
      <xdr:rowOff>19050</xdr:rowOff>
    </xdr:from>
    <xdr:to>
      <xdr:col>13</xdr:col>
      <xdr:colOff>428625</xdr:colOff>
      <xdr:row>39</xdr:row>
      <xdr:rowOff>85725</xdr:rowOff>
    </xdr:to>
    <xdr:pic>
      <xdr:nvPicPr>
        <xdr:cNvPr id="5207" name="Picture 87">
          <a:extLst>
            <a:ext uri="{FF2B5EF4-FFF2-40B4-BE49-F238E27FC236}">
              <a16:creationId xmlns:a16="http://schemas.microsoft.com/office/drawing/2014/main" id="{B603D3E0-C378-4DB3-9864-75E9E7711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402"/>
        <a:stretch>
          <a:fillRect/>
        </a:stretch>
      </xdr:blipFill>
      <xdr:spPr bwMode="auto">
        <a:xfrm>
          <a:off x="104775" y="1462088"/>
          <a:ext cx="8534400" cy="433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14</xdr:col>
      <xdr:colOff>295275</xdr:colOff>
      <xdr:row>1</xdr:row>
      <xdr:rowOff>38100</xdr:rowOff>
    </xdr:from>
    <xdr:to>
      <xdr:col>16</xdr:col>
      <xdr:colOff>428625</xdr:colOff>
      <xdr:row>1</xdr:row>
      <xdr:rowOff>581025</xdr:rowOff>
    </xdr:to>
    <xdr:pic>
      <xdr:nvPicPr>
        <xdr:cNvPr id="5177" name="Picture 1">
          <a:extLst>
            <a:ext uri="{FF2B5EF4-FFF2-40B4-BE49-F238E27FC236}">
              <a16:creationId xmlns:a16="http://schemas.microsoft.com/office/drawing/2014/main" id="{F3460B61-7F9A-4B22-A290-9285406B3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95250"/>
          <a:ext cx="1600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476250</xdr:colOff>
      <xdr:row>8</xdr:row>
      <xdr:rowOff>9525</xdr:rowOff>
    </xdr:from>
    <xdr:to>
      <xdr:col>13</xdr:col>
      <xdr:colOff>223838</xdr:colOff>
      <xdr:row>11</xdr:row>
      <xdr:rowOff>123825</xdr:rowOff>
    </xdr:to>
    <xdr:pic>
      <xdr:nvPicPr>
        <xdr:cNvPr id="5178" name="Picture 3">
          <a:extLst>
            <a:ext uri="{FF2B5EF4-FFF2-40B4-BE49-F238E27FC236}">
              <a16:creationId xmlns:a16="http://schemas.microsoft.com/office/drawing/2014/main" id="{813417B6-AE6F-466E-B40C-02BC7C73F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1585913"/>
          <a:ext cx="481013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652463</xdr:colOff>
      <xdr:row>35</xdr:row>
      <xdr:rowOff>16246</xdr:rowOff>
    </xdr:from>
    <xdr:to>
      <xdr:col>4</xdr:col>
      <xdr:colOff>68635</xdr:colOff>
      <xdr:row>37</xdr:row>
      <xdr:rowOff>23529</xdr:rowOff>
    </xdr:to>
    <xdr:sp macro="" textlink="#REF!">
      <xdr:nvSpPr>
        <xdr:cNvPr id="49" name="Text Box 404">
          <a:extLst>
            <a:ext uri="{FF2B5EF4-FFF2-40B4-BE49-F238E27FC236}">
              <a16:creationId xmlns:a16="http://schemas.microsoft.com/office/drawing/2014/main" id="{938ED593-1EAC-4ED4-9898-FCDD0F62401D}"/>
            </a:ext>
          </a:extLst>
        </xdr:cNvPr>
        <xdr:cNvSpPr txBox="1">
          <a:spLocks noChangeAspect="1" noChangeArrowheads="1" noTextEdit="1"/>
        </xdr:cNvSpPr>
      </xdr:nvSpPr>
      <xdr:spPr bwMode="auto">
        <a:xfrm>
          <a:off x="2480982" y="5294217"/>
          <a:ext cx="338976" cy="276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ctr" upright="1"/>
        <a:lstStyle/>
        <a:p>
          <a:pPr algn="ctr" rtl="0">
            <a:defRPr sz="1000"/>
          </a:pPr>
          <a:fld id="{B75A2C84-B904-46EA-B3ED-6B209D542265}" type="TxLink">
            <a:rPr lang="fr-FR"/>
            <a:t>​</a:t>
          </a:fld>
          <a:endParaRPr lang="fr-FR"/>
        </a:p>
      </xdr:txBody>
    </xdr:sp>
    <xdr:clientData/>
  </xdr:twoCellAnchor>
  <xdr:twoCellAnchor>
    <xdr:from>
      <xdr:col>13</xdr:col>
      <xdr:colOff>671513</xdr:colOff>
      <xdr:row>8</xdr:row>
      <xdr:rowOff>47625</xdr:rowOff>
    </xdr:from>
    <xdr:to>
      <xdr:col>16</xdr:col>
      <xdr:colOff>500063</xdr:colOff>
      <xdr:row>10</xdr:row>
      <xdr:rowOff>76200</xdr:rowOff>
    </xdr:to>
    <xdr:sp macro="" textlink="'Détail HPM'!B2:D2">
      <xdr:nvSpPr>
        <xdr:cNvPr id="5196" name="Text Box 404">
          <a:extLst>
            <a:ext uri="{FF2B5EF4-FFF2-40B4-BE49-F238E27FC236}">
              <a16:creationId xmlns:a16="http://schemas.microsoft.com/office/drawing/2014/main" id="{CDB1DF6B-A4CB-44FF-A307-5EBD7C7E6AB7}"/>
            </a:ext>
          </a:extLst>
        </xdr:cNvPr>
        <xdr:cNvSpPr txBox="1">
          <a:spLocks noChangeAspect="1" noChangeArrowheads="1"/>
        </xdr:cNvSpPr>
      </xdr:nvSpPr>
      <xdr:spPr bwMode="auto">
        <a:xfrm>
          <a:off x="8882063" y="1624013"/>
          <a:ext cx="2028825" cy="2952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27432" tIns="0" rIns="0" bIns="22860" anchor="ctr" upright="1"/>
        <a:lstStyle/>
        <a:p>
          <a:pPr algn="ctr" rtl="0">
            <a:defRPr sz="1000"/>
          </a:pPr>
          <a:fld id="{4D7FA777-4463-456E-9EB2-FCD80A5C1E62}" type="TxLink">
            <a:rPr lang="fr-FR" sz="1200" b="1" i="0" u="none" strike="noStrike" baseline="0">
              <a:solidFill>
                <a:srgbClr val="000000"/>
              </a:solidFill>
              <a:latin typeface="Calibri"/>
              <a:cs typeface="Calibri"/>
            </a:rPr>
            <a:t>Intersection RD543/RD60</a:t>
          </a:fld>
          <a:endParaRPr lang="fr-FR" sz="12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1</xdr:col>
      <xdr:colOff>193582</xdr:colOff>
      <xdr:row>18</xdr:row>
      <xdr:rowOff>22970</xdr:rowOff>
    </xdr:from>
    <xdr:to>
      <xdr:col>1</xdr:col>
      <xdr:colOff>556771</xdr:colOff>
      <xdr:row>20</xdr:row>
      <xdr:rowOff>30253</xdr:rowOff>
    </xdr:to>
    <xdr:sp macro="" textlink="#REF!">
      <xdr:nvSpPr>
        <xdr:cNvPr id="86" name="Text Box 404">
          <a:extLst>
            <a:ext uri="{FF2B5EF4-FFF2-40B4-BE49-F238E27FC236}">
              <a16:creationId xmlns:a16="http://schemas.microsoft.com/office/drawing/2014/main" id="{A771084B-2A77-4075-89D4-92E7441954D7}"/>
            </a:ext>
          </a:extLst>
        </xdr:cNvPr>
        <xdr:cNvSpPr txBox="1">
          <a:spLocks noChangeAspect="1" noChangeArrowheads="1" noTextEdit="1"/>
        </xdr:cNvSpPr>
      </xdr:nvSpPr>
      <xdr:spPr bwMode="auto">
        <a:xfrm>
          <a:off x="280147" y="3014941"/>
          <a:ext cx="338976" cy="276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ctr" upright="1"/>
        <a:lstStyle/>
        <a:p>
          <a:pPr algn="ctr" rtl="0">
            <a:defRPr sz="1000"/>
          </a:pPr>
          <a:fld id="{5AFB5F86-6EC6-4076-931A-D2DCC39E6FB0}" type="TxLink">
            <a:rPr lang="fr-FR"/>
            <a:t>​</a:t>
          </a:fld>
          <a:endParaRPr lang="fr-FR"/>
        </a:p>
      </xdr:txBody>
    </xdr:sp>
    <xdr:clientData/>
  </xdr:twoCellAnchor>
  <xdr:twoCellAnchor>
    <xdr:from>
      <xdr:col>7</xdr:col>
      <xdr:colOff>109538</xdr:colOff>
      <xdr:row>41</xdr:row>
      <xdr:rowOff>0</xdr:rowOff>
    </xdr:from>
    <xdr:to>
      <xdr:col>15</xdr:col>
      <xdr:colOff>0</xdr:colOff>
      <xdr:row>79</xdr:row>
      <xdr:rowOff>0</xdr:rowOff>
    </xdr:to>
    <xdr:graphicFrame macro="">
      <xdr:nvGraphicFramePr>
        <xdr:cNvPr id="5198" name="Graphique 50">
          <a:extLst>
            <a:ext uri="{FF2B5EF4-FFF2-40B4-BE49-F238E27FC236}">
              <a16:creationId xmlns:a16="http://schemas.microsoft.com/office/drawing/2014/main" id="{B68ED239-062B-44FD-A3AB-3A52960551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109538</xdr:colOff>
      <xdr:row>92</xdr:row>
      <xdr:rowOff>0</xdr:rowOff>
    </xdr:from>
    <xdr:to>
      <xdr:col>15</xdr:col>
      <xdr:colOff>0</xdr:colOff>
      <xdr:row>130</xdr:row>
      <xdr:rowOff>0</xdr:rowOff>
    </xdr:to>
    <xdr:graphicFrame macro="">
      <xdr:nvGraphicFramePr>
        <xdr:cNvPr id="5202" name="Graphique 55">
          <a:extLst>
            <a:ext uri="{FF2B5EF4-FFF2-40B4-BE49-F238E27FC236}">
              <a16:creationId xmlns:a16="http://schemas.microsoft.com/office/drawing/2014/main" id="{D9BD5010-36BA-4BCB-A01E-28A4EA5E8F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14</xdr:col>
      <xdr:colOff>295275</xdr:colOff>
      <xdr:row>81</xdr:row>
      <xdr:rowOff>38100</xdr:rowOff>
    </xdr:from>
    <xdr:to>
      <xdr:col>16</xdr:col>
      <xdr:colOff>428625</xdr:colOff>
      <xdr:row>81</xdr:row>
      <xdr:rowOff>581025</xdr:rowOff>
    </xdr:to>
    <xdr:pic>
      <xdr:nvPicPr>
        <xdr:cNvPr id="5203" name="Picture 1">
          <a:extLst>
            <a:ext uri="{FF2B5EF4-FFF2-40B4-BE49-F238E27FC236}">
              <a16:creationId xmlns:a16="http://schemas.microsoft.com/office/drawing/2014/main" id="{991DC15C-DEC2-433B-A5DA-88ADDD363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16583025"/>
          <a:ext cx="1600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476250</xdr:colOff>
      <xdr:row>20</xdr:row>
      <xdr:rowOff>85725</xdr:rowOff>
    </xdr:from>
    <xdr:to>
      <xdr:col>5</xdr:col>
      <xdr:colOff>109538</xdr:colOff>
      <xdr:row>21</xdr:row>
      <xdr:rowOff>19050</xdr:rowOff>
    </xdr:to>
    <xdr:sp macro="" textlink="">
      <xdr:nvSpPr>
        <xdr:cNvPr id="5208" name="Line 88">
          <a:extLst>
            <a:ext uri="{FF2B5EF4-FFF2-40B4-BE49-F238E27FC236}">
              <a16:creationId xmlns:a16="http://schemas.microsoft.com/office/drawing/2014/main" id="{07A17212-1C11-4863-BFFF-6101D27ECD76}"/>
            </a:ext>
          </a:extLst>
        </xdr:cNvPr>
        <xdr:cNvSpPr>
          <a:spLocks noChangeShapeType="1"/>
        </xdr:cNvSpPr>
      </xdr:nvSpPr>
      <xdr:spPr bwMode="auto">
        <a:xfrm flipH="1" flipV="1">
          <a:off x="2738438" y="3262313"/>
          <a:ext cx="366712" cy="6667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423004</xdr:colOff>
      <xdr:row>12</xdr:row>
      <xdr:rowOff>79564</xdr:rowOff>
    </xdr:from>
    <xdr:to>
      <xdr:col>5</xdr:col>
      <xdr:colOff>723323</xdr:colOff>
      <xdr:row>14</xdr:row>
      <xdr:rowOff>67522</xdr:rowOff>
    </xdr:to>
    <xdr:sp macro="" textlink="">
      <xdr:nvSpPr>
        <xdr:cNvPr id="18" name="Text Box 4">
          <a:extLst>
            <a:ext uri="{FF2B5EF4-FFF2-40B4-BE49-F238E27FC236}">
              <a16:creationId xmlns:a16="http://schemas.microsoft.com/office/drawing/2014/main" id="{D4B1F432-311D-49D5-9CC0-731D89FD13D3}"/>
            </a:ext>
          </a:extLst>
        </xdr:cNvPr>
        <xdr:cNvSpPr txBox="1">
          <a:spLocks noChangeArrowheads="1"/>
        </xdr:cNvSpPr>
      </xdr:nvSpPr>
      <xdr:spPr bwMode="auto">
        <a:xfrm>
          <a:off x="2342012" y="2998135"/>
          <a:ext cx="285750" cy="2616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7</xdr:col>
      <xdr:colOff>192718</xdr:colOff>
      <xdr:row>18</xdr:row>
      <xdr:rowOff>38945</xdr:rowOff>
    </xdr:from>
    <xdr:to>
      <xdr:col>7</xdr:col>
      <xdr:colOff>491541</xdr:colOff>
      <xdr:row>20</xdr:row>
      <xdr:rowOff>12785</xdr:rowOff>
    </xdr:to>
    <xdr:sp macro="" textlink="">
      <xdr:nvSpPr>
        <xdr:cNvPr id="19" name="Text Box 5">
          <a:extLst>
            <a:ext uri="{FF2B5EF4-FFF2-40B4-BE49-F238E27FC236}">
              <a16:creationId xmlns:a16="http://schemas.microsoft.com/office/drawing/2014/main" id="{ADAD6B32-94EA-4010-BA6C-495F8A3B2067}"/>
            </a:ext>
          </a:extLst>
        </xdr:cNvPr>
        <xdr:cNvSpPr txBox="1">
          <a:spLocks noChangeArrowheads="1"/>
        </xdr:cNvSpPr>
      </xdr:nvSpPr>
      <xdr:spPr bwMode="auto">
        <a:xfrm>
          <a:off x="4264376" y="4388229"/>
          <a:ext cx="280147" cy="2566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5</xdr:col>
      <xdr:colOff>723897</xdr:colOff>
      <xdr:row>31</xdr:row>
      <xdr:rowOff>117384</xdr:rowOff>
    </xdr:from>
    <xdr:to>
      <xdr:col>6</xdr:col>
      <xdr:colOff>301131</xdr:colOff>
      <xdr:row>33</xdr:row>
      <xdr:rowOff>105057</xdr:rowOff>
    </xdr:to>
    <xdr:sp macro="" textlink="">
      <xdr:nvSpPr>
        <xdr:cNvPr id="20" name="Text Box 6">
          <a:extLst>
            <a:ext uri="{FF2B5EF4-FFF2-40B4-BE49-F238E27FC236}">
              <a16:creationId xmlns:a16="http://schemas.microsoft.com/office/drawing/2014/main" id="{F482CD7C-0E76-4BD9-A07E-6CDAA5AD9EE9}"/>
            </a:ext>
          </a:extLst>
        </xdr:cNvPr>
        <xdr:cNvSpPr txBox="1">
          <a:spLocks noChangeArrowheads="1"/>
        </xdr:cNvSpPr>
      </xdr:nvSpPr>
      <xdr:spPr bwMode="auto">
        <a:xfrm>
          <a:off x="3109630" y="3909734"/>
          <a:ext cx="285750" cy="2566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3</xdr:col>
      <xdr:colOff>242306</xdr:colOff>
      <xdr:row>19</xdr:row>
      <xdr:rowOff>17931</xdr:rowOff>
    </xdr:from>
    <xdr:to>
      <xdr:col>3</xdr:col>
      <xdr:colOff>561748</xdr:colOff>
      <xdr:row>21</xdr:row>
      <xdr:rowOff>851</xdr:rowOff>
    </xdr:to>
    <xdr:sp macro="" textlink="">
      <xdr:nvSpPr>
        <xdr:cNvPr id="21" name="Text Box 7">
          <a:extLst>
            <a:ext uri="{FF2B5EF4-FFF2-40B4-BE49-F238E27FC236}">
              <a16:creationId xmlns:a16="http://schemas.microsoft.com/office/drawing/2014/main" id="{7C8F5973-FA5F-440E-9647-BD4DBE7F0BC0}"/>
            </a:ext>
          </a:extLst>
        </xdr:cNvPr>
        <xdr:cNvSpPr txBox="1">
          <a:spLocks noChangeArrowheads="1"/>
        </xdr:cNvSpPr>
      </xdr:nvSpPr>
      <xdr:spPr bwMode="auto">
        <a:xfrm>
          <a:off x="1850632" y="3334872"/>
          <a:ext cx="285750" cy="2566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5</xdr:col>
      <xdr:colOff>133350</xdr:colOff>
      <xdr:row>22</xdr:row>
      <xdr:rowOff>123825</xdr:rowOff>
    </xdr:from>
    <xdr:to>
      <xdr:col>6</xdr:col>
      <xdr:colOff>376238</xdr:colOff>
      <xdr:row>39</xdr:row>
      <xdr:rowOff>28575</xdr:rowOff>
    </xdr:to>
    <xdr:sp macro="" textlink="">
      <xdr:nvSpPr>
        <xdr:cNvPr id="5214" name="Freeform 94">
          <a:extLst>
            <a:ext uri="{FF2B5EF4-FFF2-40B4-BE49-F238E27FC236}">
              <a16:creationId xmlns:a16="http://schemas.microsoft.com/office/drawing/2014/main" id="{F871D57E-E344-4539-960D-13580DA0C872}"/>
            </a:ext>
          </a:extLst>
        </xdr:cNvPr>
        <xdr:cNvSpPr>
          <a:spLocks/>
        </xdr:cNvSpPr>
      </xdr:nvSpPr>
      <xdr:spPr bwMode="auto">
        <a:xfrm rot="180767">
          <a:off x="3128963" y="3567113"/>
          <a:ext cx="976312" cy="2171700"/>
        </a:xfrm>
        <a:custGeom>
          <a:avLst/>
          <a:gdLst>
            <a:gd name="T0" fmla="*/ 0 w 96"/>
            <a:gd name="T1" fmla="*/ 0 h 228"/>
            <a:gd name="T2" fmla="*/ 11 w 96"/>
            <a:gd name="T3" fmla="*/ 74 h 228"/>
            <a:gd name="T4" fmla="*/ 44 w 96"/>
            <a:gd name="T5" fmla="*/ 162 h 228"/>
            <a:gd name="T6" fmla="*/ 96 w 96"/>
            <a:gd name="T7" fmla="*/ 228 h 22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96" h="228">
              <a:moveTo>
                <a:pt x="0" y="0"/>
              </a:moveTo>
              <a:lnTo>
                <a:pt x="11" y="74"/>
              </a:lnTo>
              <a:lnTo>
                <a:pt x="44" y="162"/>
              </a:lnTo>
              <a:lnTo>
                <a:pt x="96" y="228"/>
              </a:lnTo>
            </a:path>
          </a:pathLst>
        </a:custGeom>
        <a:noFill/>
        <a:ln w="57150" cap="flat" cmpd="sng">
          <a:solidFill>
            <a:srgbClr xmlns:mc="http://schemas.openxmlformats.org/markup-compatibility/2006" xmlns:a14="http://schemas.microsoft.com/office/drawing/2010/main" val="FFCC00" mc:Ignorable="a14" a14:legacySpreadsheetColorIndex="51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185738</xdr:colOff>
      <xdr:row>14</xdr:row>
      <xdr:rowOff>57150</xdr:rowOff>
    </xdr:from>
    <xdr:to>
      <xdr:col>5</xdr:col>
      <xdr:colOff>285750</xdr:colOff>
      <xdr:row>20</xdr:row>
      <xdr:rowOff>0</xdr:rowOff>
    </xdr:to>
    <xdr:sp macro="" textlink="">
      <xdr:nvSpPr>
        <xdr:cNvPr id="5216" name="Line 96">
          <a:extLst>
            <a:ext uri="{FF2B5EF4-FFF2-40B4-BE49-F238E27FC236}">
              <a16:creationId xmlns:a16="http://schemas.microsoft.com/office/drawing/2014/main" id="{5AE4A3BB-EF3E-400F-8381-4F17E6A9D6BE}"/>
            </a:ext>
          </a:extLst>
        </xdr:cNvPr>
        <xdr:cNvSpPr>
          <a:spLocks noChangeShapeType="1"/>
        </xdr:cNvSpPr>
      </xdr:nvSpPr>
      <xdr:spPr bwMode="auto">
        <a:xfrm flipH="1">
          <a:off x="3181350" y="2433638"/>
          <a:ext cx="100013" cy="742950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257175</xdr:colOff>
      <xdr:row>21</xdr:row>
      <xdr:rowOff>66675</xdr:rowOff>
    </xdr:from>
    <xdr:to>
      <xdr:col>6</xdr:col>
      <xdr:colOff>447675</xdr:colOff>
      <xdr:row>22</xdr:row>
      <xdr:rowOff>47625</xdr:rowOff>
    </xdr:to>
    <xdr:sp macro="" textlink="">
      <xdr:nvSpPr>
        <xdr:cNvPr id="5217" name="Freeform 97">
          <a:extLst>
            <a:ext uri="{FF2B5EF4-FFF2-40B4-BE49-F238E27FC236}">
              <a16:creationId xmlns:a16="http://schemas.microsoft.com/office/drawing/2014/main" id="{79285FC0-DFB4-491A-BE8C-35EA45E78729}"/>
            </a:ext>
          </a:extLst>
        </xdr:cNvPr>
        <xdr:cNvSpPr>
          <a:spLocks/>
        </xdr:cNvSpPr>
      </xdr:nvSpPr>
      <xdr:spPr bwMode="auto">
        <a:xfrm>
          <a:off x="3252788" y="3376613"/>
          <a:ext cx="923925" cy="114300"/>
        </a:xfrm>
        <a:custGeom>
          <a:avLst/>
          <a:gdLst>
            <a:gd name="T0" fmla="*/ 0 w 87"/>
            <a:gd name="T1" fmla="*/ 12 h 12"/>
            <a:gd name="T2" fmla="*/ 43 w 87"/>
            <a:gd name="T3" fmla="*/ 0 h 12"/>
            <a:gd name="T4" fmla="*/ 71 w 87"/>
            <a:gd name="T5" fmla="*/ 9 h 12"/>
            <a:gd name="T6" fmla="*/ 87 w 87"/>
            <a:gd name="T7" fmla="*/ 6 h 1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87" h="12">
              <a:moveTo>
                <a:pt x="0" y="12"/>
              </a:moveTo>
              <a:lnTo>
                <a:pt x="43" y="0"/>
              </a:lnTo>
              <a:lnTo>
                <a:pt x="71" y="9"/>
              </a:lnTo>
              <a:lnTo>
                <a:pt x="87" y="6"/>
              </a:lnTo>
            </a:path>
          </a:pathLst>
        </a:custGeom>
        <a:noFill/>
        <a:ln w="57150" cap="flat" cmpd="sng">
          <a:solidFill>
            <a:srgbClr xmlns:mc="http://schemas.openxmlformats.org/markup-compatibility/2006" xmlns:a14="http://schemas.microsoft.com/office/drawing/2010/main" val="00FF00" mc:Ignorable="a14" a14:legacySpreadsheetColorIndex="11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661988</xdr:colOff>
      <xdr:row>12</xdr:row>
      <xdr:rowOff>57150</xdr:rowOff>
    </xdr:from>
    <xdr:to>
      <xdr:col>16</xdr:col>
      <xdr:colOff>519113</xdr:colOff>
      <xdr:row>22</xdr:row>
      <xdr:rowOff>76200</xdr:rowOff>
    </xdr:to>
    <xdr:sp macro="" textlink="">
      <xdr:nvSpPr>
        <xdr:cNvPr id="5219" name="Text Box 99">
          <a:extLst>
            <a:ext uri="{FF2B5EF4-FFF2-40B4-BE49-F238E27FC236}">
              <a16:creationId xmlns:a16="http://schemas.microsoft.com/office/drawing/2014/main" id="{00F0FE97-1D4A-4AC0-8B07-47E4A60B5119}"/>
            </a:ext>
          </a:extLst>
        </xdr:cNvPr>
        <xdr:cNvSpPr txBox="1">
          <a:spLocks noChangeArrowheads="1"/>
        </xdr:cNvSpPr>
      </xdr:nvSpPr>
      <xdr:spPr bwMode="auto">
        <a:xfrm>
          <a:off x="8872538" y="2166938"/>
          <a:ext cx="2057400" cy="13525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27432" anchor="ctr"/>
        <a:lstStyle/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Remontée de file maximum sur la période du relevé</a:t>
          </a:r>
        </a:p>
      </xdr:txBody>
    </xdr:sp>
    <xdr:clientData/>
  </xdr:twoCellAnchor>
  <xdr:twoCellAnchor>
    <xdr:from>
      <xdr:col>14</xdr:col>
      <xdr:colOff>457200</xdr:colOff>
      <xdr:row>21</xdr:row>
      <xdr:rowOff>0</xdr:rowOff>
    </xdr:from>
    <xdr:to>
      <xdr:col>15</xdr:col>
      <xdr:colOff>671513</xdr:colOff>
      <xdr:row>21</xdr:row>
      <xdr:rowOff>0</xdr:rowOff>
    </xdr:to>
    <xdr:sp macro="" textlink="">
      <xdr:nvSpPr>
        <xdr:cNvPr id="5220" name="Line 100">
          <a:extLst>
            <a:ext uri="{FF2B5EF4-FFF2-40B4-BE49-F238E27FC236}">
              <a16:creationId xmlns:a16="http://schemas.microsoft.com/office/drawing/2014/main" id="{D77DC5A7-270B-4A67-991E-D9D871C59859}"/>
            </a:ext>
          </a:extLst>
        </xdr:cNvPr>
        <xdr:cNvSpPr>
          <a:spLocks noChangeShapeType="1"/>
        </xdr:cNvSpPr>
      </xdr:nvSpPr>
      <xdr:spPr bwMode="auto">
        <a:xfrm>
          <a:off x="9401175" y="3309938"/>
          <a:ext cx="947738" cy="0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00FF00" mc:Ignorable="a14" a14:legacySpreadsheetColorIndex="11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36576" tIns="27432" rIns="36576" bIns="27432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36576" tIns="27432" rIns="36576" bIns="27432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showGridLines="0" tabSelected="1" zoomScale="85" zoomScaleNormal="85" workbookViewId="0"/>
  </sheetViews>
  <sheetFormatPr baseColWidth="10" defaultRowHeight="12.75" x14ac:dyDescent="0.35"/>
  <cols>
    <col min="1" max="1" width="1.59765625" customWidth="1"/>
    <col min="2" max="9" width="13.265625" customWidth="1"/>
  </cols>
  <sheetData>
    <row r="1" spans="1:9" ht="7.5" customHeight="1" thickBot="1" x14ac:dyDescent="0.4"/>
    <row r="2" spans="1:9" ht="47.25" customHeight="1" thickBot="1" x14ac:dyDescent="0.5">
      <c r="A2" s="4"/>
      <c r="B2" s="115" t="s">
        <v>50</v>
      </c>
      <c r="C2" s="116"/>
      <c r="D2" s="116"/>
      <c r="E2" s="116"/>
      <c r="F2" s="116"/>
      <c r="G2" s="116"/>
      <c r="H2" s="69"/>
      <c r="I2" s="70"/>
    </row>
    <row r="3" spans="1:9" ht="7.5" customHeight="1" thickBot="1" x14ac:dyDescent="0.4"/>
    <row r="4" spans="1:9" s="22" customFormat="1" ht="21.4" thickBot="1" x14ac:dyDescent="0.4">
      <c r="B4" s="112" t="str">
        <f>CONCATENATE('Détail HPM'!B2:D2," - ",'Détail HPM'!B3:D3)</f>
        <v>Intersection RD543/RD60 - Cabriès</v>
      </c>
      <c r="C4" s="113"/>
      <c r="D4" s="113"/>
      <c r="E4" s="113"/>
      <c r="F4" s="113"/>
      <c r="G4" s="113"/>
      <c r="H4" s="113"/>
      <c r="I4" s="114"/>
    </row>
    <row r="5" spans="1:9" ht="7.5" customHeight="1" thickBot="1" x14ac:dyDescent="0.4"/>
    <row r="6" spans="1:9" ht="18" customHeight="1" thickBot="1" x14ac:dyDescent="0.4">
      <c r="B6" s="76" t="s">
        <v>56</v>
      </c>
      <c r="C6" s="81" t="str">
        <f>IF('Détail HPM'!B5="","",'Détail HPM'!B5)</f>
        <v>de 07h30 à 08h30</v>
      </c>
      <c r="D6" s="24"/>
      <c r="E6" s="24" t="s">
        <v>44</v>
      </c>
      <c r="F6" s="81" t="str">
        <f>IF('Détail HPM'!B4="","",'Détail HPM'!B4)</f>
        <v>Jeudi 15/12</v>
      </c>
      <c r="G6" s="23"/>
      <c r="H6" s="23"/>
      <c r="I6" s="25"/>
    </row>
    <row r="7" spans="1:9" ht="7.5" customHeight="1" thickBot="1" x14ac:dyDescent="0.4"/>
    <row r="8" spans="1:9" ht="10.5" customHeight="1" x14ac:dyDescent="0.35">
      <c r="B8" s="5"/>
      <c r="C8" s="6"/>
      <c r="D8" s="6"/>
      <c r="E8" s="6"/>
      <c r="F8" s="6"/>
      <c r="G8" s="6"/>
      <c r="H8" s="6"/>
      <c r="I8" s="7"/>
    </row>
    <row r="9" spans="1:9" ht="10.5" customHeight="1" x14ac:dyDescent="0.35">
      <c r="B9" s="8"/>
      <c r="C9" s="9"/>
      <c r="D9" s="9"/>
      <c r="E9" s="9"/>
      <c r="F9" s="9"/>
      <c r="G9" s="9"/>
      <c r="H9" s="9"/>
      <c r="I9" s="10"/>
    </row>
    <row r="10" spans="1:9" ht="10.5" customHeight="1" x14ac:dyDescent="0.35">
      <c r="B10" s="8"/>
      <c r="C10" s="9"/>
      <c r="D10" s="9"/>
      <c r="E10" s="9"/>
      <c r="F10" s="9"/>
      <c r="G10" s="9"/>
      <c r="H10" s="9"/>
      <c r="I10" s="10"/>
    </row>
    <row r="11" spans="1:9" ht="10.5" customHeight="1" x14ac:dyDescent="0.35">
      <c r="B11" s="8"/>
      <c r="C11" s="9"/>
      <c r="D11" s="9"/>
      <c r="E11" s="9"/>
      <c r="F11" s="9"/>
      <c r="G11" s="9"/>
      <c r="H11" s="9"/>
      <c r="I11" s="10"/>
    </row>
    <row r="12" spans="1:9" ht="10.5" customHeight="1" x14ac:dyDescent="0.35">
      <c r="B12" s="8"/>
      <c r="C12" s="9"/>
      <c r="D12" s="9"/>
      <c r="E12" s="9"/>
      <c r="F12" s="9"/>
      <c r="G12" s="9"/>
      <c r="H12" s="9"/>
      <c r="I12" s="10"/>
    </row>
    <row r="13" spans="1:9" ht="10.5" customHeight="1" x14ac:dyDescent="0.35">
      <c r="B13" s="8"/>
      <c r="C13" s="9"/>
      <c r="D13" s="9"/>
      <c r="E13" s="9"/>
      <c r="F13" s="9"/>
      <c r="G13" s="9"/>
      <c r="H13" s="9"/>
      <c r="I13" s="10"/>
    </row>
    <row r="14" spans="1:9" ht="10.5" customHeight="1" x14ac:dyDescent="0.35">
      <c r="B14" s="8"/>
      <c r="C14" s="9"/>
      <c r="D14" s="9"/>
      <c r="E14" s="9"/>
      <c r="F14" s="9"/>
      <c r="G14" s="9"/>
      <c r="H14" s="9"/>
      <c r="I14" s="10"/>
    </row>
    <row r="15" spans="1:9" ht="10.5" customHeight="1" x14ac:dyDescent="0.35">
      <c r="B15" s="8"/>
      <c r="C15" s="9"/>
      <c r="D15" s="9"/>
      <c r="E15" s="9"/>
      <c r="F15" s="9"/>
      <c r="G15" s="9"/>
      <c r="H15" s="9"/>
      <c r="I15" s="10"/>
    </row>
    <row r="16" spans="1:9" ht="10.5" customHeight="1" x14ac:dyDescent="0.35">
      <c r="B16" s="8"/>
      <c r="C16" s="9"/>
      <c r="D16" s="9"/>
      <c r="E16" s="9"/>
      <c r="F16" s="9"/>
      <c r="G16" s="9"/>
      <c r="H16" s="9"/>
      <c r="I16" s="10"/>
    </row>
    <row r="17" spans="2:9" ht="10.5" customHeight="1" x14ac:dyDescent="0.35">
      <c r="B17" s="8"/>
      <c r="C17" s="9"/>
      <c r="D17" s="9"/>
      <c r="E17" s="9"/>
      <c r="F17" s="9"/>
      <c r="G17" s="9"/>
      <c r="H17" s="9"/>
      <c r="I17" s="10"/>
    </row>
    <row r="18" spans="2:9" ht="10.5" customHeight="1" x14ac:dyDescent="0.35">
      <c r="B18" s="8"/>
      <c r="C18" s="9"/>
      <c r="D18" s="9"/>
      <c r="E18" s="9"/>
      <c r="F18" s="9"/>
      <c r="G18" s="9"/>
      <c r="H18" s="9"/>
      <c r="I18" s="10"/>
    </row>
    <row r="19" spans="2:9" ht="10.5" customHeight="1" x14ac:dyDescent="0.35">
      <c r="B19" s="8"/>
      <c r="C19" s="9"/>
      <c r="D19" s="9"/>
      <c r="E19" s="9"/>
      <c r="F19" s="9"/>
      <c r="G19" s="9"/>
      <c r="H19" s="9"/>
      <c r="I19" s="10"/>
    </row>
    <row r="20" spans="2:9" ht="10.5" customHeight="1" x14ac:dyDescent="0.35">
      <c r="B20" s="8"/>
      <c r="C20" s="9"/>
      <c r="D20" s="9"/>
      <c r="E20" s="9"/>
      <c r="F20" s="9"/>
      <c r="G20" s="9"/>
      <c r="H20" s="9"/>
      <c r="I20" s="10"/>
    </row>
    <row r="21" spans="2:9" ht="10.5" customHeight="1" x14ac:dyDescent="0.35">
      <c r="B21" s="8"/>
      <c r="C21" s="9"/>
      <c r="D21" s="9"/>
      <c r="E21" s="9"/>
      <c r="F21" s="9"/>
      <c r="G21" s="9"/>
      <c r="H21" s="9"/>
      <c r="I21" s="10"/>
    </row>
    <row r="22" spans="2:9" ht="10.5" customHeight="1" x14ac:dyDescent="0.35">
      <c r="B22" s="8"/>
      <c r="C22" s="9"/>
      <c r="D22" s="9"/>
      <c r="E22" s="9"/>
      <c r="F22" s="9"/>
      <c r="G22" s="9"/>
      <c r="H22" s="9"/>
      <c r="I22" s="10"/>
    </row>
    <row r="23" spans="2:9" ht="10.5" customHeight="1" x14ac:dyDescent="0.35">
      <c r="B23" s="8"/>
      <c r="C23" s="9"/>
      <c r="D23" s="9"/>
      <c r="E23" s="9"/>
      <c r="F23" s="9"/>
      <c r="G23" s="9"/>
      <c r="H23" s="9"/>
      <c r="I23" s="10"/>
    </row>
    <row r="24" spans="2:9" ht="10.5" customHeight="1" x14ac:dyDescent="0.35">
      <c r="B24" s="8"/>
      <c r="C24" s="9"/>
      <c r="D24" s="9"/>
      <c r="E24" s="9"/>
      <c r="F24" s="9"/>
      <c r="G24" s="9"/>
      <c r="H24" s="9"/>
      <c r="I24" s="10"/>
    </row>
    <row r="25" spans="2:9" ht="10.5" customHeight="1" x14ac:dyDescent="0.35">
      <c r="B25" s="8"/>
      <c r="C25" s="9"/>
      <c r="D25" s="9"/>
      <c r="E25" s="9"/>
      <c r="F25" s="9"/>
      <c r="G25" s="9"/>
      <c r="H25" s="9"/>
      <c r="I25" s="10"/>
    </row>
    <row r="26" spans="2:9" ht="10.5" customHeight="1" x14ac:dyDescent="0.35">
      <c r="B26" s="8"/>
      <c r="C26" s="9"/>
      <c r="D26" s="9"/>
      <c r="E26" s="9"/>
      <c r="F26" s="9"/>
      <c r="G26" s="9"/>
      <c r="H26" s="9"/>
      <c r="I26" s="10"/>
    </row>
    <row r="27" spans="2:9" ht="10.5" customHeight="1" x14ac:dyDescent="0.35">
      <c r="B27" s="8"/>
      <c r="C27" s="9"/>
      <c r="D27" s="9"/>
      <c r="E27" s="9"/>
      <c r="F27" s="9"/>
      <c r="G27" s="9"/>
      <c r="H27" s="9"/>
      <c r="I27" s="10"/>
    </row>
    <row r="28" spans="2:9" ht="10.5" customHeight="1" x14ac:dyDescent="0.35">
      <c r="B28" s="8"/>
      <c r="C28" s="9"/>
      <c r="D28" s="9"/>
      <c r="E28" s="9"/>
      <c r="F28" s="9"/>
      <c r="G28" s="9"/>
      <c r="H28" s="9"/>
      <c r="I28" s="10"/>
    </row>
    <row r="29" spans="2:9" ht="10.5" customHeight="1" x14ac:dyDescent="0.35">
      <c r="B29" s="8"/>
      <c r="C29" s="9"/>
      <c r="D29" s="9"/>
      <c r="E29" s="9"/>
      <c r="F29" s="9"/>
      <c r="G29" s="9"/>
      <c r="H29" s="9"/>
      <c r="I29" s="10"/>
    </row>
    <row r="30" spans="2:9" ht="10.5" customHeight="1" x14ac:dyDescent="0.35">
      <c r="B30" s="8"/>
      <c r="C30" s="9"/>
      <c r="D30" s="9"/>
      <c r="E30" s="9"/>
      <c r="F30" s="9"/>
      <c r="G30" s="9"/>
      <c r="H30" s="9"/>
      <c r="I30" s="10"/>
    </row>
    <row r="31" spans="2:9" ht="10.5" customHeight="1" x14ac:dyDescent="0.35">
      <c r="B31" s="8"/>
      <c r="C31" s="9"/>
      <c r="D31" s="9"/>
      <c r="E31" s="9"/>
      <c r="F31" s="9"/>
      <c r="G31" s="9"/>
      <c r="H31" s="9"/>
      <c r="I31" s="10"/>
    </row>
    <row r="32" spans="2:9" ht="10.5" customHeight="1" x14ac:dyDescent="0.35">
      <c r="B32" s="8"/>
      <c r="C32" s="9"/>
      <c r="D32" s="9"/>
      <c r="E32" s="9"/>
      <c r="F32" s="9"/>
      <c r="G32" s="9"/>
      <c r="H32" s="9"/>
      <c r="I32" s="10"/>
    </row>
    <row r="33" spans="2:9" ht="10.5" customHeight="1" x14ac:dyDescent="0.35">
      <c r="B33" s="8"/>
      <c r="C33" s="9"/>
      <c r="D33" s="9"/>
      <c r="E33" s="9"/>
      <c r="F33" s="9"/>
      <c r="G33" s="9"/>
      <c r="H33" s="9"/>
      <c r="I33" s="10"/>
    </row>
    <row r="34" spans="2:9" ht="10.5" customHeight="1" x14ac:dyDescent="0.35">
      <c r="B34" s="8"/>
      <c r="C34" s="9"/>
      <c r="D34" s="9"/>
      <c r="E34" s="9"/>
      <c r="F34" s="9"/>
      <c r="G34" s="9"/>
      <c r="H34" s="9"/>
      <c r="I34" s="10"/>
    </row>
    <row r="35" spans="2:9" ht="10.5" customHeight="1" x14ac:dyDescent="0.35">
      <c r="B35" s="8"/>
      <c r="C35" s="9"/>
      <c r="D35" s="9"/>
      <c r="E35" s="9"/>
      <c r="F35" s="9"/>
      <c r="G35" s="9"/>
      <c r="H35" s="9"/>
      <c r="I35" s="10"/>
    </row>
    <row r="36" spans="2:9" ht="10.5" customHeight="1" x14ac:dyDescent="0.35">
      <c r="B36" s="8"/>
      <c r="C36" s="9"/>
      <c r="D36" s="9"/>
      <c r="E36" s="9"/>
      <c r="F36" s="9"/>
      <c r="G36" s="9"/>
      <c r="H36" s="9"/>
      <c r="I36" s="10"/>
    </row>
    <row r="37" spans="2:9" ht="10.5" customHeight="1" x14ac:dyDescent="0.35">
      <c r="B37" s="8"/>
      <c r="C37" s="9"/>
      <c r="D37" s="9"/>
      <c r="E37" s="9"/>
      <c r="F37" s="9"/>
      <c r="G37" s="9"/>
      <c r="H37" s="9"/>
      <c r="I37" s="10"/>
    </row>
    <row r="38" spans="2:9" ht="10.5" customHeight="1" x14ac:dyDescent="0.35">
      <c r="B38" s="8"/>
      <c r="C38" s="9"/>
      <c r="D38" s="9"/>
      <c r="E38" s="9"/>
      <c r="F38" s="9"/>
      <c r="G38" s="9"/>
      <c r="H38" s="9"/>
      <c r="I38" s="10"/>
    </row>
    <row r="39" spans="2:9" ht="10.5" customHeight="1" x14ac:dyDescent="0.35">
      <c r="B39" s="8"/>
      <c r="C39" s="9"/>
      <c r="D39" s="9"/>
      <c r="E39" s="9"/>
      <c r="F39" s="9"/>
      <c r="G39" s="9"/>
      <c r="H39" s="9"/>
      <c r="I39" s="10"/>
    </row>
    <row r="40" spans="2:9" s="18" customFormat="1" ht="10.5" customHeight="1" thickBot="1" x14ac:dyDescent="0.45">
      <c r="B40" s="8"/>
      <c r="C40" s="9"/>
      <c r="D40" s="9"/>
      <c r="E40" s="9"/>
      <c r="F40" s="9"/>
      <c r="G40" s="9"/>
      <c r="H40" s="9"/>
      <c r="I40" s="10"/>
    </row>
    <row r="41" spans="2:9" s="20" customFormat="1" ht="10.5" customHeight="1" thickBot="1" x14ac:dyDescent="0.4">
      <c r="B41" s="6"/>
      <c r="C41" s="6"/>
      <c r="D41" s="6"/>
      <c r="E41" s="6"/>
      <c r="F41" s="6"/>
      <c r="G41" s="6"/>
      <c r="H41" s="6"/>
      <c r="I41" s="6"/>
    </row>
    <row r="42" spans="2:9" s="20" customFormat="1" ht="38.25" customHeight="1" x14ac:dyDescent="0.35">
      <c r="B42" s="110" t="s">
        <v>54</v>
      </c>
      <c r="C42" s="16" t="s">
        <v>100</v>
      </c>
      <c r="D42" s="16" t="s">
        <v>98</v>
      </c>
      <c r="E42" s="16" t="s">
        <v>99</v>
      </c>
      <c r="F42" s="16" t="s">
        <v>101</v>
      </c>
      <c r="G42" s="71" t="s">
        <v>61</v>
      </c>
    </row>
    <row r="43" spans="2:9" s="20" customFormat="1" ht="38.25" customHeight="1" x14ac:dyDescent="0.35">
      <c r="B43" s="19" t="str">
        <f>C42</f>
        <v>A - RD 543 Nord</v>
      </c>
      <c r="C43" s="64">
        <f>'Détail HPM'!B51</f>
        <v>0</v>
      </c>
      <c r="D43" s="64">
        <f>'Détail HPM'!C51</f>
        <v>35</v>
      </c>
      <c r="E43" s="64">
        <f>'Détail HPM'!D51</f>
        <v>307</v>
      </c>
      <c r="F43" s="64">
        <f>'Détail HPM'!E51</f>
        <v>17</v>
      </c>
      <c r="G43" s="72">
        <f>SUM(C43:F43)</f>
        <v>359</v>
      </c>
    </row>
    <row r="44" spans="2:9" s="20" customFormat="1" ht="38.25" customHeight="1" x14ac:dyDescent="0.35">
      <c r="B44" s="19" t="str">
        <f>D42</f>
        <v>B - Avenue René Cassin</v>
      </c>
      <c r="C44" s="64">
        <f>'Détail HPM'!B52</f>
        <v>314.5</v>
      </c>
      <c r="D44" s="64">
        <f>'Détail HPM'!C52</f>
        <v>0</v>
      </c>
      <c r="E44" s="64">
        <f>'Détail HPM'!D52</f>
        <v>159</v>
      </c>
      <c r="F44" s="64">
        <f>'Détail HPM'!E52</f>
        <v>51</v>
      </c>
      <c r="G44" s="72">
        <f>SUM(C44:F44)</f>
        <v>524.5</v>
      </c>
    </row>
    <row r="45" spans="2:9" s="20" customFormat="1" ht="38.25" customHeight="1" x14ac:dyDescent="0.35">
      <c r="B45" s="19" t="str">
        <f>E42</f>
        <v>C - RD 543 Sud</v>
      </c>
      <c r="C45" s="64">
        <f>'Détail HPM'!B53</f>
        <v>918</v>
      </c>
      <c r="D45" s="64">
        <f>'Détail HPM'!C53</f>
        <v>105</v>
      </c>
      <c r="E45" s="64">
        <f>'Détail HPM'!D53</f>
        <v>0</v>
      </c>
      <c r="F45" s="64">
        <f>'Détail HPM'!E53</f>
        <v>54</v>
      </c>
      <c r="G45" s="72">
        <f>SUM(C45:F45)</f>
        <v>1077</v>
      </c>
    </row>
    <row r="46" spans="2:9" s="20" customFormat="1" ht="38.25" customHeight="1" x14ac:dyDescent="0.35">
      <c r="B46" s="19" t="str">
        <f>F42</f>
        <v>D - Avenue Jean Moulin</v>
      </c>
      <c r="C46" s="64">
        <f>'Détail HPM'!B54</f>
        <v>164.5</v>
      </c>
      <c r="D46" s="64">
        <f>'Détail HPM'!C54</f>
        <v>22</v>
      </c>
      <c r="E46" s="64">
        <f>'Détail HPM'!D54</f>
        <v>19</v>
      </c>
      <c r="F46" s="64">
        <f>'Détail HPM'!E54</f>
        <v>0</v>
      </c>
      <c r="G46" s="72">
        <f>SUM(C46:F46)</f>
        <v>205.5</v>
      </c>
    </row>
    <row r="47" spans="2:9" ht="38.25" customHeight="1" thickBot="1" x14ac:dyDescent="0.4">
      <c r="B47" s="73" t="s">
        <v>61</v>
      </c>
      <c r="C47" s="75">
        <f>SUM(C43:C46)</f>
        <v>1397</v>
      </c>
      <c r="D47" s="75">
        <f>SUM(D43:D46)</f>
        <v>162</v>
      </c>
      <c r="E47" s="75">
        <f>SUM(E43:E46)</f>
        <v>485</v>
      </c>
      <c r="F47" s="75">
        <f>SUM(F43:F46)</f>
        <v>122</v>
      </c>
      <c r="G47" s="74"/>
    </row>
    <row r="48" spans="2:9" ht="7.5" customHeight="1" thickBot="1" x14ac:dyDescent="0.4"/>
    <row r="49" spans="1:9" ht="47.25" customHeight="1" thickBot="1" x14ac:dyDescent="0.5">
      <c r="A49" s="4"/>
      <c r="B49" s="115" t="s">
        <v>50</v>
      </c>
      <c r="C49" s="116"/>
      <c r="D49" s="116"/>
      <c r="E49" s="116"/>
      <c r="F49" s="116"/>
      <c r="G49" s="116"/>
      <c r="H49" s="69"/>
      <c r="I49" s="70"/>
    </row>
    <row r="50" spans="1:9" ht="7.5" customHeight="1" thickBot="1" x14ac:dyDescent="0.4"/>
    <row r="51" spans="1:9" s="22" customFormat="1" ht="21.4" thickBot="1" x14ac:dyDescent="0.4">
      <c r="B51" s="112" t="str">
        <f>B4</f>
        <v>Intersection RD543/RD60 - Cabriès</v>
      </c>
      <c r="C51" s="113"/>
      <c r="D51" s="113"/>
      <c r="E51" s="113"/>
      <c r="F51" s="113"/>
      <c r="G51" s="113"/>
      <c r="H51" s="113"/>
      <c r="I51" s="114"/>
    </row>
    <row r="52" spans="1:9" ht="7.5" customHeight="1" thickBot="1" x14ac:dyDescent="0.4"/>
    <row r="53" spans="1:9" x14ac:dyDescent="0.35">
      <c r="B53" s="5"/>
      <c r="C53" s="6"/>
      <c r="D53" s="6"/>
      <c r="E53" s="6"/>
      <c r="F53" s="6"/>
      <c r="G53" s="6"/>
      <c r="H53" s="6"/>
      <c r="I53" s="7"/>
    </row>
    <row r="54" spans="1:9" x14ac:dyDescent="0.35">
      <c r="B54" s="8"/>
      <c r="C54" s="9"/>
      <c r="D54" s="9"/>
      <c r="E54" s="9"/>
      <c r="F54" s="9"/>
      <c r="G54" s="9"/>
      <c r="H54" s="9"/>
      <c r="I54" s="10"/>
    </row>
    <row r="55" spans="1:9" x14ac:dyDescent="0.35">
      <c r="B55" s="8"/>
      <c r="C55" s="9"/>
      <c r="D55" s="9"/>
      <c r="E55" s="9"/>
      <c r="F55" s="9"/>
      <c r="G55" s="9"/>
      <c r="H55" s="9"/>
      <c r="I55" s="10"/>
    </row>
    <row r="56" spans="1:9" x14ac:dyDescent="0.35">
      <c r="B56" s="8"/>
      <c r="C56" s="9"/>
      <c r="D56" s="9"/>
      <c r="E56" s="9"/>
      <c r="F56" s="9"/>
      <c r="G56" s="9"/>
      <c r="H56" s="9"/>
      <c r="I56" s="10"/>
    </row>
    <row r="57" spans="1:9" x14ac:dyDescent="0.35">
      <c r="B57" s="8"/>
      <c r="C57" s="9"/>
      <c r="D57" s="9"/>
      <c r="E57" s="9"/>
      <c r="F57" s="9"/>
      <c r="G57" s="9"/>
      <c r="H57" s="9"/>
      <c r="I57" s="10"/>
    </row>
    <row r="58" spans="1:9" x14ac:dyDescent="0.35">
      <c r="B58" s="8"/>
      <c r="C58" s="9"/>
      <c r="D58" s="9"/>
      <c r="E58" s="9"/>
      <c r="F58" s="9"/>
      <c r="G58" s="9"/>
      <c r="H58" s="9"/>
      <c r="I58" s="10"/>
    </row>
    <row r="59" spans="1:9" x14ac:dyDescent="0.35">
      <c r="B59" s="8"/>
      <c r="C59" s="9"/>
      <c r="D59" s="9"/>
      <c r="E59" s="9"/>
      <c r="F59" s="9"/>
      <c r="G59" s="9"/>
      <c r="H59" s="9"/>
      <c r="I59" s="10"/>
    </row>
    <row r="60" spans="1:9" x14ac:dyDescent="0.35">
      <c r="B60" s="8"/>
      <c r="C60" s="9"/>
      <c r="D60" s="9"/>
      <c r="E60" s="9"/>
      <c r="F60" s="9"/>
      <c r="G60" s="9"/>
      <c r="H60" s="9"/>
      <c r="I60" s="10"/>
    </row>
    <row r="61" spans="1:9" x14ac:dyDescent="0.35">
      <c r="B61" s="8"/>
      <c r="C61" s="9"/>
      <c r="D61" s="9"/>
      <c r="E61" s="9"/>
      <c r="F61" s="9"/>
      <c r="G61" s="9"/>
      <c r="H61" s="9"/>
      <c r="I61" s="10"/>
    </row>
    <row r="62" spans="1:9" x14ac:dyDescent="0.35">
      <c r="B62" s="8"/>
      <c r="C62" s="9"/>
      <c r="D62" s="9"/>
      <c r="E62" s="9"/>
      <c r="F62" s="9"/>
      <c r="G62" s="9"/>
      <c r="H62" s="9"/>
      <c r="I62" s="10"/>
    </row>
    <row r="63" spans="1:9" x14ac:dyDescent="0.35">
      <c r="B63" s="8"/>
      <c r="C63" s="9"/>
      <c r="D63" s="9"/>
      <c r="E63" s="9"/>
      <c r="F63" s="9"/>
      <c r="G63" s="9"/>
      <c r="H63" s="9"/>
      <c r="I63" s="10"/>
    </row>
    <row r="64" spans="1:9" x14ac:dyDescent="0.35">
      <c r="B64" s="8"/>
      <c r="C64" s="9"/>
      <c r="D64" s="9"/>
      <c r="E64" s="9"/>
      <c r="F64" s="9"/>
      <c r="G64" s="9"/>
      <c r="H64" s="9"/>
      <c r="I64" s="10"/>
    </row>
    <row r="65" spans="2:9" x14ac:dyDescent="0.35">
      <c r="B65" s="8"/>
      <c r="C65" s="9"/>
      <c r="D65" s="9"/>
      <c r="E65" s="9"/>
      <c r="F65" s="9"/>
      <c r="G65" s="9"/>
      <c r="H65" s="9"/>
      <c r="I65" s="10"/>
    </row>
    <row r="66" spans="2:9" x14ac:dyDescent="0.35">
      <c r="B66" s="8"/>
      <c r="C66" s="9"/>
      <c r="D66" s="9"/>
      <c r="E66" s="9"/>
      <c r="F66" s="9"/>
      <c r="G66" s="9"/>
      <c r="H66" s="9"/>
      <c r="I66" s="10"/>
    </row>
    <row r="67" spans="2:9" x14ac:dyDescent="0.35">
      <c r="B67" s="8"/>
      <c r="C67" s="9"/>
      <c r="D67" s="9"/>
      <c r="E67" s="9"/>
      <c r="F67" s="9"/>
      <c r="G67" s="9"/>
      <c r="H67" s="9"/>
      <c r="I67" s="10"/>
    </row>
    <row r="68" spans="2:9" x14ac:dyDescent="0.35">
      <c r="B68" s="8"/>
      <c r="C68" s="9"/>
      <c r="D68" s="9"/>
      <c r="E68" s="9"/>
      <c r="F68" s="9"/>
      <c r="G68" s="9"/>
      <c r="H68" s="9"/>
      <c r="I68" s="10"/>
    </row>
    <row r="69" spans="2:9" x14ac:dyDescent="0.35">
      <c r="B69" s="8"/>
      <c r="C69" s="9"/>
      <c r="D69" s="9"/>
      <c r="E69" s="9"/>
      <c r="F69" s="9"/>
      <c r="G69" s="9"/>
      <c r="H69" s="9"/>
      <c r="I69" s="10"/>
    </row>
    <row r="70" spans="2:9" x14ac:dyDescent="0.35">
      <c r="B70" s="8"/>
      <c r="C70" s="9"/>
      <c r="D70" s="9"/>
      <c r="E70" s="9"/>
      <c r="F70" s="9"/>
      <c r="G70" s="9"/>
      <c r="H70" s="9"/>
      <c r="I70" s="10"/>
    </row>
    <row r="71" spans="2:9" x14ac:dyDescent="0.35">
      <c r="B71" s="8"/>
      <c r="C71" s="9"/>
      <c r="D71" s="9"/>
      <c r="E71" s="9"/>
      <c r="F71" s="9"/>
      <c r="G71" s="9"/>
      <c r="H71" s="9"/>
      <c r="I71" s="10"/>
    </row>
    <row r="72" spans="2:9" x14ac:dyDescent="0.35">
      <c r="B72" s="8"/>
      <c r="C72" s="9"/>
      <c r="D72" s="9"/>
      <c r="E72" s="9"/>
      <c r="F72" s="9"/>
      <c r="G72" s="9"/>
      <c r="H72" s="9"/>
      <c r="I72" s="10"/>
    </row>
    <row r="73" spans="2:9" x14ac:dyDescent="0.35">
      <c r="B73" s="8"/>
      <c r="C73" s="9"/>
      <c r="D73" s="9"/>
      <c r="E73" s="9"/>
      <c r="F73" s="9"/>
      <c r="G73" s="9"/>
      <c r="H73" s="9"/>
      <c r="I73" s="10"/>
    </row>
    <row r="74" spans="2:9" x14ac:dyDescent="0.35">
      <c r="B74" s="8"/>
      <c r="C74" s="9"/>
      <c r="D74" s="9"/>
      <c r="E74" s="9"/>
      <c r="F74" s="9"/>
      <c r="G74" s="9"/>
      <c r="H74" s="9"/>
      <c r="I74" s="10"/>
    </row>
    <row r="75" spans="2:9" x14ac:dyDescent="0.35">
      <c r="B75" s="8"/>
      <c r="C75" s="9"/>
      <c r="D75" s="9"/>
      <c r="E75" s="9"/>
      <c r="F75" s="9"/>
      <c r="G75" s="9"/>
      <c r="H75" s="9"/>
      <c r="I75" s="10"/>
    </row>
    <row r="76" spans="2:9" x14ac:dyDescent="0.35">
      <c r="B76" s="8"/>
      <c r="C76" s="9"/>
      <c r="D76" s="9"/>
      <c r="E76" s="9"/>
      <c r="F76" s="9"/>
      <c r="G76" s="9"/>
      <c r="H76" s="9"/>
      <c r="I76" s="10"/>
    </row>
    <row r="77" spans="2:9" x14ac:dyDescent="0.35">
      <c r="B77" s="8"/>
      <c r="C77" s="9"/>
      <c r="D77" s="9"/>
      <c r="E77" s="9"/>
      <c r="F77" s="9"/>
      <c r="G77" s="9"/>
      <c r="H77" s="9"/>
      <c r="I77" s="10"/>
    </row>
    <row r="78" spans="2:9" ht="19.5" customHeight="1" x14ac:dyDescent="0.35">
      <c r="B78" s="8"/>
      <c r="C78" s="9"/>
      <c r="D78" s="9"/>
      <c r="E78" s="9"/>
      <c r="F78" s="9"/>
      <c r="G78" s="9"/>
      <c r="H78" s="9"/>
      <c r="I78" s="10"/>
    </row>
    <row r="79" spans="2:9" ht="8.25" customHeight="1" x14ac:dyDescent="0.35">
      <c r="B79" s="8"/>
      <c r="C79" s="9"/>
      <c r="D79" s="9"/>
      <c r="E79" s="9"/>
      <c r="F79" s="9"/>
      <c r="G79" s="9"/>
      <c r="H79" s="9"/>
      <c r="I79" s="10"/>
    </row>
    <row r="80" spans="2:9" x14ac:dyDescent="0.35">
      <c r="B80" s="8"/>
      <c r="C80" s="9"/>
      <c r="D80" s="9"/>
      <c r="E80" s="9"/>
      <c r="F80" s="9"/>
      <c r="G80" s="9"/>
      <c r="H80" s="9"/>
      <c r="I80" s="10"/>
    </row>
    <row r="81" spans="2:9" ht="13.15" thickBot="1" x14ac:dyDescent="0.4">
      <c r="B81" s="11"/>
      <c r="C81" s="12"/>
      <c r="D81" s="12"/>
      <c r="E81" s="12"/>
      <c r="F81" s="12"/>
      <c r="G81" s="12"/>
      <c r="H81" s="12"/>
      <c r="I81" s="13"/>
    </row>
  </sheetData>
  <mergeCells count="4">
    <mergeCell ref="B51:I51"/>
    <mergeCell ref="B2:G2"/>
    <mergeCell ref="B4:I4"/>
    <mergeCell ref="B49:G49"/>
  </mergeCells>
  <phoneticPr fontId="21" type="noConversion"/>
  <pageMargins left="0" right="0" top="0" bottom="0" header="0" footer="0"/>
  <pageSetup paperSize="9" scale="96" orientation="portrait" r:id="rId1"/>
  <headerFooter alignWithMargins="0"/>
  <rowBreaks count="1" manualBreakCount="1">
    <brk id="47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6"/>
  <sheetViews>
    <sheetView showGridLines="0" zoomScale="85" zoomScaleNormal="85" zoomScaleSheetLayoutView="85" workbookViewId="0"/>
  </sheetViews>
  <sheetFormatPr baseColWidth="10" defaultColWidth="11.3984375" defaultRowHeight="13.15" x14ac:dyDescent="0.4"/>
  <cols>
    <col min="1" max="1" width="11.265625" style="1" customWidth="1"/>
    <col min="2" max="6" width="6.59765625" style="1" customWidth="1"/>
    <col min="7" max="7" width="4.86328125" style="1" bestFit="1" customWidth="1"/>
    <col min="8" max="8" width="1.1328125" style="1" customWidth="1"/>
    <col min="9" max="13" width="6.59765625" style="1" customWidth="1"/>
    <col min="14" max="14" width="4.86328125" style="1" bestFit="1" customWidth="1"/>
    <col min="15" max="15" width="1.1328125" style="1" customWidth="1"/>
    <col min="16" max="20" width="6.59765625" style="1" customWidth="1"/>
    <col min="21" max="21" width="4.86328125" style="1" bestFit="1" customWidth="1"/>
    <col min="22" max="22" width="1.1328125" style="1" customWidth="1"/>
    <col min="23" max="27" width="6.59765625" style="1" customWidth="1"/>
    <col min="28" max="28" width="4.86328125" style="1" bestFit="1" customWidth="1"/>
    <col min="29" max="29" width="1.1328125" style="1" customWidth="1"/>
    <col min="30" max="34" width="6.59765625" style="1" customWidth="1"/>
    <col min="35" max="35" width="4.86328125" style="1" bestFit="1" customWidth="1"/>
    <col min="36" max="36" width="1.1328125" style="1" customWidth="1"/>
    <col min="37" max="41" width="6.59765625" style="1" customWidth="1"/>
    <col min="42" max="42" width="4.86328125" style="1" bestFit="1" customWidth="1"/>
    <col min="43" max="43" width="1.86328125" style="1" customWidth="1"/>
    <col min="44" max="16384" width="11.3984375" style="1"/>
  </cols>
  <sheetData>
    <row r="1" spans="1:48" s="2" customFormat="1" ht="16.149999999999999" thickBot="1" x14ac:dyDescent="0.5500000000000000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8" s="14" customFormat="1" ht="21" customHeight="1" x14ac:dyDescent="0.5">
      <c r="A2" s="26" t="s">
        <v>43</v>
      </c>
      <c r="B2" s="123" t="s">
        <v>84</v>
      </c>
      <c r="C2" s="124"/>
      <c r="D2" s="125"/>
      <c r="E2" s="27" t="s">
        <v>57</v>
      </c>
      <c r="F2" s="28"/>
      <c r="G2" s="28"/>
      <c r="H2" s="28"/>
      <c r="I2" s="29"/>
      <c r="J2" s="29"/>
      <c r="K2" s="29"/>
      <c r="L2" s="29"/>
      <c r="M2" s="29"/>
      <c r="N2" s="30"/>
      <c r="O2" s="31"/>
    </row>
    <row r="3" spans="1:48" s="14" customFormat="1" ht="21" customHeight="1" x14ac:dyDescent="0.5">
      <c r="A3" s="80" t="s">
        <v>63</v>
      </c>
      <c r="B3" s="120" t="s">
        <v>85</v>
      </c>
      <c r="C3" s="121"/>
      <c r="D3" s="122"/>
      <c r="E3" s="33" t="s">
        <v>58</v>
      </c>
      <c r="F3" s="34"/>
      <c r="G3" s="34"/>
      <c r="H3" s="34"/>
      <c r="I3" s="31"/>
      <c r="J3" s="31"/>
      <c r="K3" s="31"/>
      <c r="L3" s="31"/>
      <c r="M3" s="31"/>
      <c r="N3" s="35"/>
      <c r="O3" s="31"/>
    </row>
    <row r="4" spans="1:48" s="14" customFormat="1" ht="21" customHeight="1" x14ac:dyDescent="0.5">
      <c r="A4" s="32" t="s">
        <v>44</v>
      </c>
      <c r="B4" s="120" t="s">
        <v>86</v>
      </c>
      <c r="C4" s="121"/>
      <c r="D4" s="122"/>
      <c r="E4" s="33" t="s">
        <v>53</v>
      </c>
      <c r="F4" s="34"/>
      <c r="G4" s="34"/>
      <c r="H4" s="34"/>
      <c r="I4" s="31"/>
      <c r="J4" s="31"/>
      <c r="K4" s="31"/>
      <c r="L4" s="31"/>
      <c r="M4" s="31"/>
      <c r="N4" s="35"/>
      <c r="O4" s="31"/>
    </row>
    <row r="5" spans="1:48" s="14" customFormat="1" ht="21" customHeight="1" x14ac:dyDescent="0.5">
      <c r="A5" s="32" t="s">
        <v>60</v>
      </c>
      <c r="B5" s="120" t="s">
        <v>87</v>
      </c>
      <c r="C5" s="121"/>
      <c r="D5" s="122"/>
      <c r="E5" s="33" t="s">
        <v>59</v>
      </c>
      <c r="F5" s="34"/>
      <c r="G5" s="34"/>
      <c r="H5" s="34"/>
      <c r="I5" s="31"/>
      <c r="J5" s="31"/>
      <c r="K5" s="31"/>
      <c r="L5" s="31"/>
      <c r="M5" s="31"/>
      <c r="N5" s="35"/>
      <c r="O5" s="31"/>
      <c r="AS5" s="109"/>
      <c r="AT5" s="109"/>
      <c r="AU5" s="109"/>
      <c r="AV5" s="109"/>
    </row>
    <row r="6" spans="1:48" s="14" customFormat="1" ht="21" customHeight="1" thickBot="1" x14ac:dyDescent="0.55000000000000004">
      <c r="A6" s="36" t="s">
        <v>45</v>
      </c>
      <c r="B6" s="117" t="s">
        <v>62</v>
      </c>
      <c r="C6" s="118"/>
      <c r="D6" s="119"/>
      <c r="E6" s="37"/>
      <c r="F6" s="38"/>
      <c r="G6" s="38"/>
      <c r="H6" s="38"/>
      <c r="I6" s="39"/>
      <c r="J6" s="39"/>
      <c r="K6" s="39"/>
      <c r="L6" s="39"/>
      <c r="M6" s="39"/>
      <c r="N6" s="40"/>
      <c r="O6" s="31"/>
      <c r="AS6" s="109"/>
      <c r="AT6" s="109"/>
      <c r="AU6" s="109"/>
      <c r="AV6" s="109"/>
    </row>
    <row r="7" spans="1:48" s="2" customFormat="1" ht="16.149999999999999" thickBot="1" x14ac:dyDescent="0.55000000000000004">
      <c r="A7" s="1"/>
      <c r="B7" s="1"/>
      <c r="C7" s="1"/>
      <c r="D7" s="1"/>
      <c r="E7" s="1"/>
      <c r="F7" s="1"/>
      <c r="G7" s="1"/>
      <c r="H7" s="1"/>
      <c r="I7" s="41"/>
      <c r="J7" s="41"/>
      <c r="K7" s="41"/>
      <c r="L7" s="41"/>
      <c r="M7" s="41"/>
      <c r="N7" s="41"/>
      <c r="O7" s="4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S7" s="109"/>
      <c r="AT7" s="109"/>
      <c r="AU7" s="109"/>
      <c r="AV7" s="109"/>
    </row>
    <row r="8" spans="1:48" ht="16.149999999999999" thickBot="1" x14ac:dyDescent="0.55000000000000004">
      <c r="A8" s="42"/>
      <c r="B8" s="43" t="s">
        <v>2</v>
      </c>
      <c r="C8" s="44"/>
      <c r="D8" s="44"/>
      <c r="E8" s="44"/>
      <c r="F8" s="44"/>
      <c r="G8" s="45"/>
      <c r="H8" s="42"/>
      <c r="I8" s="43" t="s">
        <v>0</v>
      </c>
      <c r="J8" s="44"/>
      <c r="K8" s="44"/>
      <c r="L8" s="44"/>
      <c r="M8" s="44"/>
      <c r="N8" s="45"/>
      <c r="O8" s="42"/>
      <c r="P8" s="43" t="s">
        <v>1</v>
      </c>
      <c r="Q8" s="44"/>
      <c r="R8" s="44"/>
      <c r="S8" s="44"/>
      <c r="T8" s="44"/>
      <c r="U8" s="45"/>
      <c r="V8" s="42"/>
      <c r="W8" s="43" t="s">
        <v>3</v>
      </c>
      <c r="X8" s="44"/>
      <c r="Y8" s="44"/>
      <c r="Z8" s="44"/>
      <c r="AA8" s="44"/>
      <c r="AB8" s="45"/>
      <c r="AC8" s="42"/>
      <c r="AD8" s="43" t="s">
        <v>4</v>
      </c>
      <c r="AE8" s="44"/>
      <c r="AF8" s="44"/>
      <c r="AG8" s="44"/>
      <c r="AH8" s="44"/>
      <c r="AI8" s="45"/>
      <c r="AJ8" s="42"/>
      <c r="AK8" s="43" t="s">
        <v>5</v>
      </c>
      <c r="AL8" s="44"/>
      <c r="AM8" s="44"/>
      <c r="AN8" s="44"/>
      <c r="AO8" s="44"/>
      <c r="AP8" s="45"/>
      <c r="AS8" s="109"/>
      <c r="AT8" s="109"/>
      <c r="AU8" s="109"/>
      <c r="AV8" s="109"/>
    </row>
    <row r="9" spans="1:48" s="3" customFormat="1" ht="16.149999999999999" thickBot="1" x14ac:dyDescent="0.55000000000000004">
      <c r="A9" s="142" t="s">
        <v>41</v>
      </c>
      <c r="B9" s="143" t="s">
        <v>6</v>
      </c>
      <c r="C9" s="144" t="s">
        <v>7</v>
      </c>
      <c r="D9" s="144" t="s">
        <v>49</v>
      </c>
      <c r="E9" s="144" t="s">
        <v>8</v>
      </c>
      <c r="F9" s="145" t="s">
        <v>9</v>
      </c>
      <c r="G9" s="145" t="s">
        <v>42</v>
      </c>
      <c r="H9" s="51"/>
      <c r="I9" s="143" t="s">
        <v>6</v>
      </c>
      <c r="J9" s="144" t="s">
        <v>7</v>
      </c>
      <c r="K9" s="144" t="s">
        <v>49</v>
      </c>
      <c r="L9" s="144" t="s">
        <v>8</v>
      </c>
      <c r="M9" s="145" t="s">
        <v>9</v>
      </c>
      <c r="N9" s="145" t="s">
        <v>42</v>
      </c>
      <c r="O9" s="51"/>
      <c r="P9" s="143" t="s">
        <v>6</v>
      </c>
      <c r="Q9" s="144" t="s">
        <v>7</v>
      </c>
      <c r="R9" s="144" t="s">
        <v>49</v>
      </c>
      <c r="S9" s="144" t="s">
        <v>8</v>
      </c>
      <c r="T9" s="145" t="s">
        <v>9</v>
      </c>
      <c r="U9" s="145" t="s">
        <v>42</v>
      </c>
      <c r="V9" s="51"/>
      <c r="W9" s="143" t="s">
        <v>6</v>
      </c>
      <c r="X9" s="144" t="s">
        <v>7</v>
      </c>
      <c r="Y9" s="144" t="s">
        <v>49</v>
      </c>
      <c r="Z9" s="144" t="s">
        <v>8</v>
      </c>
      <c r="AA9" s="145" t="s">
        <v>9</v>
      </c>
      <c r="AB9" s="145" t="s">
        <v>42</v>
      </c>
      <c r="AC9" s="51"/>
      <c r="AD9" s="143" t="s">
        <v>6</v>
      </c>
      <c r="AE9" s="144" t="s">
        <v>7</v>
      </c>
      <c r="AF9" s="144" t="s">
        <v>49</v>
      </c>
      <c r="AG9" s="144" t="s">
        <v>8</v>
      </c>
      <c r="AH9" s="145" t="s">
        <v>9</v>
      </c>
      <c r="AI9" s="145" t="s">
        <v>42</v>
      </c>
      <c r="AJ9" s="51"/>
      <c r="AK9" s="143" t="s">
        <v>6</v>
      </c>
      <c r="AL9" s="144" t="s">
        <v>7</v>
      </c>
      <c r="AM9" s="144" t="s">
        <v>49</v>
      </c>
      <c r="AN9" s="144" t="s">
        <v>8</v>
      </c>
      <c r="AO9" s="145" t="s">
        <v>9</v>
      </c>
      <c r="AP9" s="145" t="s">
        <v>42</v>
      </c>
      <c r="AS9" s="146"/>
    </row>
    <row r="10" spans="1:48" s="3" customFormat="1" ht="12.75" customHeight="1" x14ac:dyDescent="0.5">
      <c r="A10" s="77" t="s">
        <v>88</v>
      </c>
      <c r="B10" s="47"/>
      <c r="C10" s="48"/>
      <c r="D10" s="48"/>
      <c r="E10" s="48"/>
      <c r="F10" s="49"/>
      <c r="G10" s="50"/>
      <c r="H10" s="51"/>
      <c r="I10" s="47">
        <v>7</v>
      </c>
      <c r="J10" s="48">
        <v>0</v>
      </c>
      <c r="K10" s="48">
        <v>0</v>
      </c>
      <c r="L10" s="48">
        <v>0</v>
      </c>
      <c r="M10" s="49"/>
      <c r="N10" s="50"/>
      <c r="O10" s="51"/>
      <c r="P10" s="47">
        <v>57</v>
      </c>
      <c r="Q10" s="48">
        <v>1</v>
      </c>
      <c r="R10" s="48">
        <v>1</v>
      </c>
      <c r="S10" s="48">
        <v>1</v>
      </c>
      <c r="T10" s="49"/>
      <c r="U10" s="50"/>
      <c r="V10" s="51"/>
      <c r="W10" s="47">
        <v>3</v>
      </c>
      <c r="X10" s="48">
        <v>0</v>
      </c>
      <c r="Y10" s="48">
        <v>0</v>
      </c>
      <c r="Z10" s="48">
        <v>0</v>
      </c>
      <c r="AA10" s="49"/>
      <c r="AB10" s="50"/>
      <c r="AC10" s="51"/>
      <c r="AD10" s="47"/>
      <c r="AE10" s="48"/>
      <c r="AF10" s="48"/>
      <c r="AG10" s="48"/>
      <c r="AH10" s="49"/>
      <c r="AI10" s="50"/>
      <c r="AJ10" s="51"/>
      <c r="AK10" s="47"/>
      <c r="AL10" s="48"/>
      <c r="AM10" s="48"/>
      <c r="AN10" s="48"/>
      <c r="AO10" s="49"/>
      <c r="AP10" s="50"/>
      <c r="AS10" s="109"/>
    </row>
    <row r="11" spans="1:48" s="3" customFormat="1" ht="12.75" customHeight="1" x14ac:dyDescent="0.5">
      <c r="A11" s="78" t="s">
        <v>89</v>
      </c>
      <c r="B11" s="53"/>
      <c r="C11" s="54"/>
      <c r="D11" s="54"/>
      <c r="E11" s="54"/>
      <c r="F11" s="55"/>
      <c r="G11" s="56"/>
      <c r="H11" s="51"/>
      <c r="I11" s="53">
        <v>10</v>
      </c>
      <c r="J11" s="54">
        <v>0</v>
      </c>
      <c r="K11" s="54">
        <v>0</v>
      </c>
      <c r="L11" s="54">
        <v>0</v>
      </c>
      <c r="M11" s="55"/>
      <c r="N11" s="56"/>
      <c r="O11" s="51"/>
      <c r="P11" s="53">
        <v>83</v>
      </c>
      <c r="Q11" s="54">
        <v>1</v>
      </c>
      <c r="R11" s="54">
        <v>0</v>
      </c>
      <c r="S11" s="54">
        <v>0</v>
      </c>
      <c r="T11" s="55"/>
      <c r="U11" s="56"/>
      <c r="V11" s="51"/>
      <c r="W11" s="53">
        <v>5</v>
      </c>
      <c r="X11" s="54">
        <v>0</v>
      </c>
      <c r="Y11" s="54">
        <v>0</v>
      </c>
      <c r="Z11" s="54">
        <v>0</v>
      </c>
      <c r="AA11" s="55"/>
      <c r="AB11" s="56"/>
      <c r="AC11" s="51"/>
      <c r="AD11" s="53"/>
      <c r="AE11" s="54"/>
      <c r="AF11" s="54"/>
      <c r="AG11" s="54"/>
      <c r="AH11" s="55"/>
      <c r="AI11" s="56"/>
      <c r="AJ11" s="51"/>
      <c r="AK11" s="53"/>
      <c r="AL11" s="54"/>
      <c r="AM11" s="54"/>
      <c r="AN11" s="54"/>
      <c r="AO11" s="55"/>
      <c r="AP11" s="56"/>
      <c r="AS11" s="109"/>
      <c r="AT11" s="1"/>
      <c r="AU11" s="1"/>
      <c r="AV11" s="1"/>
    </row>
    <row r="12" spans="1:48" s="3" customFormat="1" ht="12.75" customHeight="1" x14ac:dyDescent="0.5">
      <c r="A12" s="78" t="s">
        <v>90</v>
      </c>
      <c r="B12" s="57"/>
      <c r="C12" s="58"/>
      <c r="D12" s="58"/>
      <c r="E12" s="58"/>
      <c r="F12" s="55"/>
      <c r="G12" s="56"/>
      <c r="H12" s="51"/>
      <c r="I12" s="57">
        <v>8</v>
      </c>
      <c r="J12" s="58">
        <v>0</v>
      </c>
      <c r="K12" s="58">
        <v>0</v>
      </c>
      <c r="L12" s="58">
        <v>0</v>
      </c>
      <c r="M12" s="55"/>
      <c r="N12" s="56"/>
      <c r="O12" s="51"/>
      <c r="P12" s="57">
        <v>69</v>
      </c>
      <c r="Q12" s="58">
        <v>0</v>
      </c>
      <c r="R12" s="58">
        <v>0</v>
      </c>
      <c r="S12" s="58">
        <v>0</v>
      </c>
      <c r="T12" s="55"/>
      <c r="U12" s="56"/>
      <c r="V12" s="51"/>
      <c r="W12" s="57">
        <v>4</v>
      </c>
      <c r="X12" s="58">
        <v>0</v>
      </c>
      <c r="Y12" s="58">
        <v>0</v>
      </c>
      <c r="Z12" s="58">
        <v>0</v>
      </c>
      <c r="AA12" s="55"/>
      <c r="AB12" s="56"/>
      <c r="AC12" s="51"/>
      <c r="AD12" s="57"/>
      <c r="AE12" s="58"/>
      <c r="AF12" s="58"/>
      <c r="AG12" s="58"/>
      <c r="AH12" s="55"/>
      <c r="AI12" s="56"/>
      <c r="AJ12" s="51"/>
      <c r="AK12" s="57"/>
      <c r="AL12" s="58"/>
      <c r="AM12" s="58"/>
      <c r="AN12" s="58"/>
      <c r="AO12" s="55"/>
      <c r="AP12" s="56"/>
      <c r="AS12" s="109"/>
      <c r="AT12" s="1"/>
      <c r="AU12" s="1"/>
      <c r="AV12" s="1"/>
    </row>
    <row r="13" spans="1:48" s="3" customFormat="1" ht="12.75" customHeight="1" thickBot="1" x14ac:dyDescent="0.55000000000000004">
      <c r="A13" s="79" t="s">
        <v>91</v>
      </c>
      <c r="B13" s="60"/>
      <c r="C13" s="61"/>
      <c r="D13" s="61"/>
      <c r="E13" s="61"/>
      <c r="F13" s="62"/>
      <c r="G13" s="63"/>
      <c r="H13" s="51"/>
      <c r="I13" s="60">
        <v>10</v>
      </c>
      <c r="J13" s="61">
        <v>0</v>
      </c>
      <c r="K13" s="61">
        <v>0</v>
      </c>
      <c r="L13" s="61">
        <v>0</v>
      </c>
      <c r="M13" s="62"/>
      <c r="N13" s="63"/>
      <c r="O13" s="51"/>
      <c r="P13" s="60">
        <v>87</v>
      </c>
      <c r="Q13" s="61">
        <v>1</v>
      </c>
      <c r="R13" s="61">
        <v>1</v>
      </c>
      <c r="S13" s="61">
        <v>1</v>
      </c>
      <c r="T13" s="62"/>
      <c r="U13" s="63"/>
      <c r="V13" s="51"/>
      <c r="W13" s="60">
        <v>5</v>
      </c>
      <c r="X13" s="61">
        <v>0</v>
      </c>
      <c r="Y13" s="61">
        <v>0</v>
      </c>
      <c r="Z13" s="61">
        <v>0</v>
      </c>
      <c r="AA13" s="62"/>
      <c r="AB13" s="63"/>
      <c r="AC13" s="51"/>
      <c r="AD13" s="60"/>
      <c r="AE13" s="61"/>
      <c r="AF13" s="61"/>
      <c r="AG13" s="61"/>
      <c r="AH13" s="62"/>
      <c r="AI13" s="63"/>
      <c r="AJ13" s="51"/>
      <c r="AK13" s="60"/>
      <c r="AL13" s="61"/>
      <c r="AM13" s="61"/>
      <c r="AN13" s="61"/>
      <c r="AO13" s="62"/>
      <c r="AP13" s="63"/>
      <c r="AS13" s="109"/>
      <c r="AT13" s="1"/>
      <c r="AU13" s="1"/>
      <c r="AV13" s="1"/>
    </row>
    <row r="14" spans="1:48" ht="12.75" customHeight="1" thickBot="1" x14ac:dyDescent="0.55000000000000004">
      <c r="AS14" s="109"/>
      <c r="AT14" s="3"/>
      <c r="AU14" s="3"/>
      <c r="AV14" s="3"/>
    </row>
    <row r="15" spans="1:48" ht="12.75" customHeight="1" thickBot="1" x14ac:dyDescent="0.55000000000000004">
      <c r="A15" s="42"/>
      <c r="B15" s="43" t="s">
        <v>11</v>
      </c>
      <c r="C15" s="44"/>
      <c r="D15" s="44"/>
      <c r="E15" s="44"/>
      <c r="F15" s="44"/>
      <c r="G15" s="45"/>
      <c r="H15" s="42"/>
      <c r="I15" s="43" t="s">
        <v>13</v>
      </c>
      <c r="J15" s="44"/>
      <c r="K15" s="44"/>
      <c r="L15" s="44"/>
      <c r="M15" s="44"/>
      <c r="N15" s="45"/>
      <c r="O15" s="42"/>
      <c r="P15" s="43" t="s">
        <v>12</v>
      </c>
      <c r="Q15" s="44"/>
      <c r="R15" s="44"/>
      <c r="S15" s="44"/>
      <c r="T15" s="44"/>
      <c r="U15" s="45"/>
      <c r="V15" s="42"/>
      <c r="W15" s="43" t="s">
        <v>14</v>
      </c>
      <c r="X15" s="44"/>
      <c r="Y15" s="44"/>
      <c r="Z15" s="44"/>
      <c r="AA15" s="44"/>
      <c r="AB15" s="45"/>
      <c r="AC15" s="42"/>
      <c r="AD15" s="43" t="s">
        <v>15</v>
      </c>
      <c r="AE15" s="44"/>
      <c r="AF15" s="44"/>
      <c r="AG15" s="44"/>
      <c r="AH15" s="44"/>
      <c r="AI15" s="45"/>
      <c r="AJ15" s="42"/>
      <c r="AK15" s="43" t="s">
        <v>16</v>
      </c>
      <c r="AL15" s="44"/>
      <c r="AM15" s="44"/>
      <c r="AN15" s="44"/>
      <c r="AO15" s="44"/>
      <c r="AP15" s="45"/>
      <c r="AS15" s="109"/>
      <c r="AT15" s="3"/>
      <c r="AU15" s="3"/>
      <c r="AV15" s="3"/>
    </row>
    <row r="16" spans="1:48" s="3" customFormat="1" ht="12.75" customHeight="1" thickBot="1" x14ac:dyDescent="0.55000000000000004">
      <c r="A16" s="142" t="s">
        <v>41</v>
      </c>
      <c r="B16" s="143" t="s">
        <v>6</v>
      </c>
      <c r="C16" s="144" t="s">
        <v>7</v>
      </c>
      <c r="D16" s="144" t="s">
        <v>49</v>
      </c>
      <c r="E16" s="144" t="s">
        <v>8</v>
      </c>
      <c r="F16" s="145" t="s">
        <v>9</v>
      </c>
      <c r="G16" s="145" t="s">
        <v>42</v>
      </c>
      <c r="H16" s="51"/>
      <c r="I16" s="143" t="s">
        <v>6</v>
      </c>
      <c r="J16" s="144" t="s">
        <v>7</v>
      </c>
      <c r="K16" s="144" t="s">
        <v>49</v>
      </c>
      <c r="L16" s="144" t="s">
        <v>8</v>
      </c>
      <c r="M16" s="145" t="s">
        <v>9</v>
      </c>
      <c r="N16" s="145" t="s">
        <v>42</v>
      </c>
      <c r="O16" s="51"/>
      <c r="P16" s="143" t="s">
        <v>6</v>
      </c>
      <c r="Q16" s="144" t="s">
        <v>7</v>
      </c>
      <c r="R16" s="144" t="s">
        <v>49</v>
      </c>
      <c r="S16" s="144" t="s">
        <v>8</v>
      </c>
      <c r="T16" s="145" t="s">
        <v>9</v>
      </c>
      <c r="U16" s="145" t="s">
        <v>42</v>
      </c>
      <c r="V16" s="51"/>
      <c r="W16" s="143" t="s">
        <v>6</v>
      </c>
      <c r="X16" s="144" t="s">
        <v>7</v>
      </c>
      <c r="Y16" s="144" t="s">
        <v>49</v>
      </c>
      <c r="Z16" s="144" t="s">
        <v>8</v>
      </c>
      <c r="AA16" s="145" t="s">
        <v>9</v>
      </c>
      <c r="AB16" s="145" t="s">
        <v>42</v>
      </c>
      <c r="AC16" s="51"/>
      <c r="AD16" s="143" t="s">
        <v>6</v>
      </c>
      <c r="AE16" s="144" t="s">
        <v>7</v>
      </c>
      <c r="AF16" s="144" t="s">
        <v>49</v>
      </c>
      <c r="AG16" s="144" t="s">
        <v>8</v>
      </c>
      <c r="AH16" s="145" t="s">
        <v>9</v>
      </c>
      <c r="AI16" s="145" t="s">
        <v>42</v>
      </c>
      <c r="AJ16" s="51"/>
      <c r="AK16" s="143" t="s">
        <v>6</v>
      </c>
      <c r="AL16" s="144" t="s">
        <v>7</v>
      </c>
      <c r="AM16" s="144" t="s">
        <v>49</v>
      </c>
      <c r="AN16" s="144" t="s">
        <v>8</v>
      </c>
      <c r="AO16" s="145" t="s">
        <v>9</v>
      </c>
      <c r="AP16" s="145" t="s">
        <v>42</v>
      </c>
      <c r="AS16" s="146"/>
    </row>
    <row r="17" spans="1:48" s="3" customFormat="1" ht="12.75" customHeight="1" x14ac:dyDescent="0.5">
      <c r="A17" s="46" t="str">
        <f>A10</f>
        <v>07h30-07h45</v>
      </c>
      <c r="B17" s="47">
        <v>32</v>
      </c>
      <c r="C17" s="48">
        <v>1</v>
      </c>
      <c r="D17" s="48">
        <v>0</v>
      </c>
      <c r="E17" s="48">
        <v>0</v>
      </c>
      <c r="F17" s="49"/>
      <c r="G17" s="50"/>
      <c r="H17" s="51"/>
      <c r="I17" s="47"/>
      <c r="J17" s="48"/>
      <c r="K17" s="48"/>
      <c r="L17" s="48"/>
      <c r="M17" s="49"/>
      <c r="N17" s="50"/>
      <c r="O17" s="51"/>
      <c r="P17" s="47">
        <v>16</v>
      </c>
      <c r="Q17" s="48">
        <v>0</v>
      </c>
      <c r="R17" s="48">
        <v>0</v>
      </c>
      <c r="S17" s="48">
        <v>0</v>
      </c>
      <c r="T17" s="49"/>
      <c r="U17" s="50"/>
      <c r="V17" s="51"/>
      <c r="W17" s="47">
        <v>5</v>
      </c>
      <c r="X17" s="48">
        <v>0</v>
      </c>
      <c r="Y17" s="48">
        <v>0</v>
      </c>
      <c r="Z17" s="48">
        <v>0</v>
      </c>
      <c r="AA17" s="49"/>
      <c r="AB17" s="50"/>
      <c r="AC17" s="51"/>
      <c r="AD17" s="47"/>
      <c r="AE17" s="48"/>
      <c r="AF17" s="48"/>
      <c r="AG17" s="48"/>
      <c r="AH17" s="49"/>
      <c r="AI17" s="50"/>
      <c r="AJ17" s="51"/>
      <c r="AK17" s="47"/>
      <c r="AL17" s="48"/>
      <c r="AM17" s="48"/>
      <c r="AN17" s="48"/>
      <c r="AO17" s="49"/>
      <c r="AP17" s="50"/>
      <c r="AS17" s="109"/>
      <c r="AT17" s="109"/>
      <c r="AU17" s="109"/>
      <c r="AV17" s="109"/>
    </row>
    <row r="18" spans="1:48" s="3" customFormat="1" ht="12.75" customHeight="1" x14ac:dyDescent="0.5">
      <c r="A18" s="52" t="str">
        <f>A11</f>
        <v>07h45-08h00</v>
      </c>
      <c r="B18" s="53">
        <v>38</v>
      </c>
      <c r="C18" s="54">
        <v>1</v>
      </c>
      <c r="D18" s="54">
        <v>0</v>
      </c>
      <c r="E18" s="54">
        <v>0</v>
      </c>
      <c r="F18" s="55"/>
      <c r="G18" s="56"/>
      <c r="H18" s="51"/>
      <c r="I18" s="53"/>
      <c r="J18" s="54"/>
      <c r="K18" s="54"/>
      <c r="L18" s="54"/>
      <c r="M18" s="55"/>
      <c r="N18" s="56"/>
      <c r="O18" s="51"/>
      <c r="P18" s="53">
        <v>19</v>
      </c>
      <c r="Q18" s="54">
        <v>1</v>
      </c>
      <c r="R18" s="54">
        <v>0</v>
      </c>
      <c r="S18" s="54">
        <v>0</v>
      </c>
      <c r="T18" s="55"/>
      <c r="U18" s="56"/>
      <c r="V18" s="51"/>
      <c r="W18" s="53">
        <v>6</v>
      </c>
      <c r="X18" s="54">
        <v>0</v>
      </c>
      <c r="Y18" s="54">
        <v>0</v>
      </c>
      <c r="Z18" s="54">
        <v>0</v>
      </c>
      <c r="AA18" s="55"/>
      <c r="AB18" s="56"/>
      <c r="AC18" s="51"/>
      <c r="AD18" s="53"/>
      <c r="AE18" s="54"/>
      <c r="AF18" s="54"/>
      <c r="AG18" s="54"/>
      <c r="AH18" s="55"/>
      <c r="AI18" s="56"/>
      <c r="AJ18" s="51"/>
      <c r="AK18" s="53"/>
      <c r="AL18" s="54"/>
      <c r="AM18" s="54"/>
      <c r="AN18" s="54"/>
      <c r="AO18" s="55"/>
      <c r="AP18" s="56"/>
      <c r="AS18" s="109"/>
      <c r="AT18" s="1"/>
      <c r="AU18" s="1"/>
      <c r="AV18" s="1"/>
    </row>
    <row r="19" spans="1:48" s="3" customFormat="1" ht="12.75" customHeight="1" x14ac:dyDescent="0.5">
      <c r="A19" s="52" t="str">
        <f>A12</f>
        <v>08h00-08h15</v>
      </c>
      <c r="B19" s="57">
        <v>95</v>
      </c>
      <c r="C19" s="58">
        <v>0</v>
      </c>
      <c r="D19" s="58">
        <v>0</v>
      </c>
      <c r="E19" s="58">
        <v>0</v>
      </c>
      <c r="F19" s="55"/>
      <c r="G19" s="56"/>
      <c r="H19" s="51"/>
      <c r="I19" s="57"/>
      <c r="J19" s="58"/>
      <c r="K19" s="58"/>
      <c r="L19" s="58"/>
      <c r="M19" s="55"/>
      <c r="N19" s="56"/>
      <c r="O19" s="51"/>
      <c r="P19" s="57">
        <v>48</v>
      </c>
      <c r="Q19" s="58">
        <v>1</v>
      </c>
      <c r="R19" s="58">
        <v>0</v>
      </c>
      <c r="S19" s="58">
        <v>0</v>
      </c>
      <c r="T19" s="55"/>
      <c r="U19" s="56"/>
      <c r="V19" s="51"/>
      <c r="W19" s="57">
        <v>16</v>
      </c>
      <c r="X19" s="58">
        <v>0</v>
      </c>
      <c r="Y19" s="58">
        <v>0</v>
      </c>
      <c r="Z19" s="58">
        <v>0</v>
      </c>
      <c r="AA19" s="55"/>
      <c r="AB19" s="56"/>
      <c r="AC19" s="51"/>
      <c r="AD19" s="57"/>
      <c r="AE19" s="58"/>
      <c r="AF19" s="58"/>
      <c r="AG19" s="58"/>
      <c r="AH19" s="55"/>
      <c r="AI19" s="56"/>
      <c r="AJ19" s="51"/>
      <c r="AK19" s="57"/>
      <c r="AL19" s="58"/>
      <c r="AM19" s="58"/>
      <c r="AN19" s="58"/>
      <c r="AO19" s="55"/>
      <c r="AP19" s="56"/>
      <c r="AS19" s="109"/>
      <c r="AT19" s="1"/>
      <c r="AU19" s="1"/>
      <c r="AV19" s="1"/>
    </row>
    <row r="20" spans="1:48" s="3" customFormat="1" ht="12.75" customHeight="1" thickBot="1" x14ac:dyDescent="0.45">
      <c r="A20" s="59" t="str">
        <f>A13</f>
        <v>08h15-08h30</v>
      </c>
      <c r="B20" s="60">
        <v>143</v>
      </c>
      <c r="C20" s="61">
        <v>1</v>
      </c>
      <c r="D20" s="61">
        <v>0</v>
      </c>
      <c r="E20" s="61">
        <v>1</v>
      </c>
      <c r="F20" s="62"/>
      <c r="G20" s="63"/>
      <c r="H20" s="51"/>
      <c r="I20" s="60"/>
      <c r="J20" s="61"/>
      <c r="K20" s="61"/>
      <c r="L20" s="61"/>
      <c r="M20" s="62"/>
      <c r="N20" s="63"/>
      <c r="O20" s="51"/>
      <c r="P20" s="60">
        <v>72</v>
      </c>
      <c r="Q20" s="61">
        <v>0</v>
      </c>
      <c r="R20" s="61">
        <v>0</v>
      </c>
      <c r="S20" s="61">
        <v>0</v>
      </c>
      <c r="T20" s="62"/>
      <c r="U20" s="63"/>
      <c r="V20" s="51"/>
      <c r="W20" s="60">
        <v>24</v>
      </c>
      <c r="X20" s="61">
        <v>0</v>
      </c>
      <c r="Y20" s="61">
        <v>0</v>
      </c>
      <c r="Z20" s="61">
        <v>0</v>
      </c>
      <c r="AA20" s="62"/>
      <c r="AB20" s="63"/>
      <c r="AC20" s="51"/>
      <c r="AD20" s="60"/>
      <c r="AE20" s="61"/>
      <c r="AF20" s="61"/>
      <c r="AG20" s="61"/>
      <c r="AH20" s="62"/>
      <c r="AI20" s="63"/>
      <c r="AJ20" s="51"/>
      <c r="AK20" s="60"/>
      <c r="AL20" s="61"/>
      <c r="AM20" s="61"/>
      <c r="AN20" s="61"/>
      <c r="AO20" s="62"/>
      <c r="AP20" s="63"/>
      <c r="AS20" s="1"/>
      <c r="AT20" s="1"/>
      <c r="AU20" s="1"/>
      <c r="AV20" s="1"/>
    </row>
    <row r="21" spans="1:48" ht="12.75" customHeight="1" thickBot="1" x14ac:dyDescent="0.45">
      <c r="AS21" s="3"/>
      <c r="AT21" s="3"/>
      <c r="AU21" s="3"/>
      <c r="AV21" s="3"/>
    </row>
    <row r="22" spans="1:48" ht="12.75" customHeight="1" thickBot="1" x14ac:dyDescent="0.45">
      <c r="A22" s="42"/>
      <c r="B22" s="43" t="s">
        <v>17</v>
      </c>
      <c r="C22" s="44"/>
      <c r="D22" s="44"/>
      <c r="E22" s="44"/>
      <c r="F22" s="44"/>
      <c r="G22" s="45"/>
      <c r="H22" s="42"/>
      <c r="I22" s="43" t="s">
        <v>18</v>
      </c>
      <c r="J22" s="44"/>
      <c r="K22" s="44"/>
      <c r="L22" s="44"/>
      <c r="M22" s="44"/>
      <c r="N22" s="45"/>
      <c r="O22" s="42"/>
      <c r="P22" s="43" t="s">
        <v>19</v>
      </c>
      <c r="Q22" s="44"/>
      <c r="R22" s="44"/>
      <c r="S22" s="44"/>
      <c r="T22" s="44"/>
      <c r="U22" s="45"/>
      <c r="V22" s="42"/>
      <c r="W22" s="43" t="s">
        <v>20</v>
      </c>
      <c r="X22" s="44"/>
      <c r="Y22" s="44"/>
      <c r="Z22" s="44"/>
      <c r="AA22" s="44"/>
      <c r="AB22" s="45"/>
      <c r="AC22" s="42"/>
      <c r="AD22" s="43" t="s">
        <v>21</v>
      </c>
      <c r="AE22" s="44"/>
      <c r="AF22" s="44"/>
      <c r="AG22" s="44"/>
      <c r="AH22" s="44"/>
      <c r="AI22" s="45"/>
      <c r="AJ22" s="42"/>
      <c r="AK22" s="43" t="s">
        <v>22</v>
      </c>
      <c r="AL22" s="44"/>
      <c r="AM22" s="44"/>
      <c r="AN22" s="44"/>
      <c r="AO22" s="44"/>
      <c r="AP22" s="45"/>
      <c r="AS22" s="3"/>
      <c r="AT22" s="3"/>
      <c r="AU22" s="3"/>
      <c r="AV22" s="3"/>
    </row>
    <row r="23" spans="1:48" s="3" customFormat="1" ht="12.75" customHeight="1" thickBot="1" x14ac:dyDescent="0.45">
      <c r="A23" s="142" t="s">
        <v>41</v>
      </c>
      <c r="B23" s="143" t="s">
        <v>6</v>
      </c>
      <c r="C23" s="144" t="s">
        <v>7</v>
      </c>
      <c r="D23" s="144" t="s">
        <v>49</v>
      </c>
      <c r="E23" s="144" t="s">
        <v>8</v>
      </c>
      <c r="F23" s="145" t="s">
        <v>9</v>
      </c>
      <c r="G23" s="145" t="s">
        <v>42</v>
      </c>
      <c r="H23" s="51"/>
      <c r="I23" s="143" t="s">
        <v>6</v>
      </c>
      <c r="J23" s="144" t="s">
        <v>7</v>
      </c>
      <c r="K23" s="144" t="s">
        <v>49</v>
      </c>
      <c r="L23" s="144" t="s">
        <v>8</v>
      </c>
      <c r="M23" s="145" t="s">
        <v>9</v>
      </c>
      <c r="N23" s="145" t="s">
        <v>42</v>
      </c>
      <c r="O23" s="51"/>
      <c r="P23" s="143" t="s">
        <v>6</v>
      </c>
      <c r="Q23" s="144" t="s">
        <v>7</v>
      </c>
      <c r="R23" s="144" t="s">
        <v>49</v>
      </c>
      <c r="S23" s="144" t="s">
        <v>8</v>
      </c>
      <c r="T23" s="145" t="s">
        <v>9</v>
      </c>
      <c r="U23" s="145" t="s">
        <v>42</v>
      </c>
      <c r="V23" s="51"/>
      <c r="W23" s="143" t="s">
        <v>6</v>
      </c>
      <c r="X23" s="144" t="s">
        <v>7</v>
      </c>
      <c r="Y23" s="144" t="s">
        <v>49</v>
      </c>
      <c r="Z23" s="144" t="s">
        <v>8</v>
      </c>
      <c r="AA23" s="145" t="s">
        <v>9</v>
      </c>
      <c r="AB23" s="145" t="s">
        <v>42</v>
      </c>
      <c r="AC23" s="51"/>
      <c r="AD23" s="143" t="s">
        <v>6</v>
      </c>
      <c r="AE23" s="144" t="s">
        <v>7</v>
      </c>
      <c r="AF23" s="144" t="s">
        <v>49</v>
      </c>
      <c r="AG23" s="144" t="s">
        <v>8</v>
      </c>
      <c r="AH23" s="145" t="s">
        <v>9</v>
      </c>
      <c r="AI23" s="145" t="s">
        <v>42</v>
      </c>
      <c r="AJ23" s="51"/>
      <c r="AK23" s="143" t="s">
        <v>6</v>
      </c>
      <c r="AL23" s="144" t="s">
        <v>7</v>
      </c>
      <c r="AM23" s="144" t="s">
        <v>49</v>
      </c>
      <c r="AN23" s="144" t="s">
        <v>8</v>
      </c>
      <c r="AO23" s="145" t="s">
        <v>9</v>
      </c>
      <c r="AP23" s="145" t="s">
        <v>42</v>
      </c>
    </row>
    <row r="24" spans="1:48" s="3" customFormat="1" ht="12.75" customHeight="1" x14ac:dyDescent="0.4">
      <c r="A24" s="46" t="str">
        <f>A17</f>
        <v>07h30-07h45</v>
      </c>
      <c r="B24" s="47">
        <v>80</v>
      </c>
      <c r="C24" s="48">
        <v>2</v>
      </c>
      <c r="D24" s="48">
        <v>1</v>
      </c>
      <c r="E24" s="48">
        <v>0</v>
      </c>
      <c r="F24" s="49"/>
      <c r="G24" s="50"/>
      <c r="H24" s="51"/>
      <c r="I24" s="47">
        <v>9</v>
      </c>
      <c r="J24" s="48">
        <v>0</v>
      </c>
      <c r="K24" s="48">
        <v>0</v>
      </c>
      <c r="L24" s="48">
        <v>0</v>
      </c>
      <c r="M24" s="49"/>
      <c r="N24" s="50"/>
      <c r="O24" s="51"/>
      <c r="P24" s="47" t="s">
        <v>10</v>
      </c>
      <c r="Q24" s="48"/>
      <c r="R24" s="48"/>
      <c r="S24" s="48"/>
      <c r="T24" s="49"/>
      <c r="U24" s="50"/>
      <c r="V24" s="51"/>
      <c r="W24" s="47">
        <v>5</v>
      </c>
      <c r="X24" s="48">
        <v>0</v>
      </c>
      <c r="Y24" s="48">
        <v>0</v>
      </c>
      <c r="Z24" s="48">
        <v>0</v>
      </c>
      <c r="AA24" s="49"/>
      <c r="AB24" s="50"/>
      <c r="AC24" s="51"/>
      <c r="AD24" s="47" t="s">
        <v>10</v>
      </c>
      <c r="AE24" s="48"/>
      <c r="AF24" s="48"/>
      <c r="AG24" s="48"/>
      <c r="AH24" s="49"/>
      <c r="AI24" s="50"/>
      <c r="AJ24" s="51"/>
      <c r="AK24" s="47" t="s">
        <v>10</v>
      </c>
      <c r="AL24" s="48"/>
      <c r="AM24" s="48"/>
      <c r="AN24" s="48"/>
      <c r="AO24" s="49"/>
      <c r="AP24" s="50"/>
    </row>
    <row r="25" spans="1:48" s="3" customFormat="1" ht="12.75" customHeight="1" x14ac:dyDescent="0.4">
      <c r="A25" s="52" t="str">
        <f>A18</f>
        <v>07h45-08h00</v>
      </c>
      <c r="B25" s="53">
        <v>111</v>
      </c>
      <c r="C25" s="54">
        <v>1</v>
      </c>
      <c r="D25" s="54">
        <v>0</v>
      </c>
      <c r="E25" s="54">
        <v>0</v>
      </c>
      <c r="F25" s="55"/>
      <c r="G25" s="56"/>
      <c r="H25" s="51"/>
      <c r="I25" s="53">
        <v>13</v>
      </c>
      <c r="J25" s="54">
        <v>0</v>
      </c>
      <c r="K25" s="54">
        <v>0</v>
      </c>
      <c r="L25" s="54">
        <v>0</v>
      </c>
      <c r="M25" s="55"/>
      <c r="N25" s="56"/>
      <c r="O25" s="51"/>
      <c r="P25" s="53"/>
      <c r="Q25" s="54"/>
      <c r="R25" s="54"/>
      <c r="S25" s="54"/>
      <c r="T25" s="55"/>
      <c r="U25" s="56"/>
      <c r="V25" s="51"/>
      <c r="W25" s="53">
        <v>7</v>
      </c>
      <c r="X25" s="54">
        <v>0</v>
      </c>
      <c r="Y25" s="54">
        <v>0</v>
      </c>
      <c r="Z25" s="54">
        <v>0</v>
      </c>
      <c r="AA25" s="55"/>
      <c r="AB25" s="56"/>
      <c r="AC25" s="51"/>
      <c r="AD25" s="53"/>
      <c r="AE25" s="54"/>
      <c r="AF25" s="54"/>
      <c r="AG25" s="54"/>
      <c r="AH25" s="55"/>
      <c r="AI25" s="56"/>
      <c r="AJ25" s="51"/>
      <c r="AK25" s="53"/>
      <c r="AL25" s="54"/>
      <c r="AM25" s="54"/>
      <c r="AN25" s="54"/>
      <c r="AO25" s="55"/>
      <c r="AP25" s="56"/>
      <c r="AS25" s="1"/>
      <c r="AT25" s="1"/>
      <c r="AU25" s="1"/>
      <c r="AV25" s="1"/>
    </row>
    <row r="26" spans="1:48" s="3" customFormat="1" ht="12.75" customHeight="1" x14ac:dyDescent="0.4">
      <c r="A26" s="52" t="str">
        <f>A19</f>
        <v>08h00-08h15</v>
      </c>
      <c r="B26" s="57">
        <v>206</v>
      </c>
      <c r="C26" s="58">
        <v>1</v>
      </c>
      <c r="D26" s="58">
        <v>1</v>
      </c>
      <c r="E26" s="58">
        <v>1</v>
      </c>
      <c r="F26" s="55"/>
      <c r="G26" s="56"/>
      <c r="H26" s="51"/>
      <c r="I26" s="57">
        <v>24</v>
      </c>
      <c r="J26" s="58">
        <v>0</v>
      </c>
      <c r="K26" s="58">
        <v>0</v>
      </c>
      <c r="L26" s="58">
        <v>0</v>
      </c>
      <c r="M26" s="55"/>
      <c r="N26" s="56"/>
      <c r="O26" s="51"/>
      <c r="P26" s="57"/>
      <c r="Q26" s="58"/>
      <c r="R26" s="58"/>
      <c r="S26" s="58"/>
      <c r="T26" s="55"/>
      <c r="U26" s="56"/>
      <c r="V26" s="51"/>
      <c r="W26" s="57">
        <v>12</v>
      </c>
      <c r="X26" s="58">
        <v>0</v>
      </c>
      <c r="Y26" s="58">
        <v>0</v>
      </c>
      <c r="Z26" s="58">
        <v>0</v>
      </c>
      <c r="AA26" s="55"/>
      <c r="AB26" s="56"/>
      <c r="AC26" s="51"/>
      <c r="AD26" s="57"/>
      <c r="AE26" s="58"/>
      <c r="AF26" s="58"/>
      <c r="AG26" s="58"/>
      <c r="AH26" s="55"/>
      <c r="AI26" s="56"/>
      <c r="AJ26" s="51"/>
      <c r="AK26" s="57"/>
      <c r="AL26" s="58"/>
      <c r="AM26" s="58"/>
      <c r="AN26" s="58"/>
      <c r="AO26" s="55"/>
      <c r="AP26" s="56"/>
      <c r="AS26" s="1"/>
      <c r="AT26" s="1"/>
      <c r="AU26" s="1"/>
      <c r="AV26" s="1"/>
    </row>
    <row r="27" spans="1:48" s="3" customFormat="1" ht="12.75" customHeight="1" thickBot="1" x14ac:dyDescent="0.45">
      <c r="A27" s="59" t="str">
        <f>A20</f>
        <v>08h15-08h30</v>
      </c>
      <c r="B27" s="60">
        <v>504</v>
      </c>
      <c r="C27" s="61">
        <v>1</v>
      </c>
      <c r="D27" s="61">
        <v>1</v>
      </c>
      <c r="E27" s="61">
        <v>1</v>
      </c>
      <c r="F27" s="62"/>
      <c r="G27" s="63"/>
      <c r="H27" s="51"/>
      <c r="I27" s="60">
        <v>59</v>
      </c>
      <c r="J27" s="61">
        <v>0</v>
      </c>
      <c r="K27" s="61">
        <v>0</v>
      </c>
      <c r="L27" s="61">
        <v>0</v>
      </c>
      <c r="M27" s="62"/>
      <c r="N27" s="63"/>
      <c r="O27" s="51"/>
      <c r="P27" s="60"/>
      <c r="Q27" s="61"/>
      <c r="R27" s="61"/>
      <c r="S27" s="61"/>
      <c r="T27" s="62"/>
      <c r="U27" s="63"/>
      <c r="V27" s="51"/>
      <c r="W27" s="60">
        <v>30</v>
      </c>
      <c r="X27" s="61">
        <v>0</v>
      </c>
      <c r="Y27" s="61">
        <v>0</v>
      </c>
      <c r="Z27" s="61">
        <v>0</v>
      </c>
      <c r="AA27" s="62"/>
      <c r="AB27" s="63"/>
      <c r="AC27" s="51"/>
      <c r="AD27" s="60"/>
      <c r="AE27" s="61"/>
      <c r="AF27" s="61"/>
      <c r="AG27" s="61"/>
      <c r="AH27" s="62"/>
      <c r="AI27" s="63"/>
      <c r="AJ27" s="51"/>
      <c r="AK27" s="60"/>
      <c r="AL27" s="61"/>
      <c r="AM27" s="61"/>
      <c r="AN27" s="61"/>
      <c r="AO27" s="62"/>
      <c r="AP27" s="63"/>
    </row>
    <row r="28" spans="1:48" ht="12.75" customHeight="1" thickBot="1" x14ac:dyDescent="0.45">
      <c r="AS28" s="3"/>
      <c r="AT28" s="3"/>
      <c r="AU28" s="3"/>
      <c r="AV28" s="3"/>
    </row>
    <row r="29" spans="1:48" ht="12.75" customHeight="1" thickBot="1" x14ac:dyDescent="0.45">
      <c r="A29" s="42"/>
      <c r="B29" s="43" t="s">
        <v>23</v>
      </c>
      <c r="C29" s="44"/>
      <c r="D29" s="44"/>
      <c r="E29" s="44"/>
      <c r="F29" s="44"/>
      <c r="G29" s="45"/>
      <c r="H29" s="42"/>
      <c r="I29" s="43" t="s">
        <v>24</v>
      </c>
      <c r="J29" s="44"/>
      <c r="K29" s="44"/>
      <c r="L29" s="44"/>
      <c r="M29" s="44"/>
      <c r="N29" s="45"/>
      <c r="O29" s="42"/>
      <c r="P29" s="43" t="s">
        <v>25</v>
      </c>
      <c r="Q29" s="44"/>
      <c r="R29" s="44"/>
      <c r="S29" s="44"/>
      <c r="T29" s="44"/>
      <c r="U29" s="45"/>
      <c r="V29" s="42"/>
      <c r="W29" s="43" t="s">
        <v>26</v>
      </c>
      <c r="X29" s="44"/>
      <c r="Y29" s="44"/>
      <c r="Z29" s="44"/>
      <c r="AA29" s="44"/>
      <c r="AB29" s="45"/>
      <c r="AC29" s="42"/>
      <c r="AD29" s="43" t="s">
        <v>27</v>
      </c>
      <c r="AE29" s="44"/>
      <c r="AF29" s="44"/>
      <c r="AG29" s="44"/>
      <c r="AH29" s="44"/>
      <c r="AI29" s="45"/>
      <c r="AJ29" s="42"/>
      <c r="AK29" s="43" t="s">
        <v>28</v>
      </c>
      <c r="AL29" s="44"/>
      <c r="AM29" s="44"/>
      <c r="AN29" s="44"/>
      <c r="AO29" s="44"/>
      <c r="AP29" s="45"/>
      <c r="AS29" s="3"/>
      <c r="AT29" s="3"/>
      <c r="AU29" s="3"/>
      <c r="AV29" s="3"/>
    </row>
    <row r="30" spans="1:48" s="3" customFormat="1" ht="12.75" customHeight="1" thickBot="1" x14ac:dyDescent="0.45">
      <c r="A30" s="142" t="s">
        <v>41</v>
      </c>
      <c r="B30" s="143" t="s">
        <v>6</v>
      </c>
      <c r="C30" s="144" t="s">
        <v>7</v>
      </c>
      <c r="D30" s="144" t="s">
        <v>49</v>
      </c>
      <c r="E30" s="144" t="s">
        <v>8</v>
      </c>
      <c r="F30" s="145" t="s">
        <v>9</v>
      </c>
      <c r="G30" s="145" t="s">
        <v>42</v>
      </c>
      <c r="H30" s="51"/>
      <c r="I30" s="143" t="s">
        <v>6</v>
      </c>
      <c r="J30" s="144" t="s">
        <v>7</v>
      </c>
      <c r="K30" s="144" t="s">
        <v>49</v>
      </c>
      <c r="L30" s="144" t="s">
        <v>8</v>
      </c>
      <c r="M30" s="145" t="s">
        <v>9</v>
      </c>
      <c r="N30" s="145" t="s">
        <v>42</v>
      </c>
      <c r="O30" s="51"/>
      <c r="P30" s="143" t="s">
        <v>6</v>
      </c>
      <c r="Q30" s="144" t="s">
        <v>7</v>
      </c>
      <c r="R30" s="144" t="s">
        <v>49</v>
      </c>
      <c r="S30" s="144" t="s">
        <v>8</v>
      </c>
      <c r="T30" s="145" t="s">
        <v>9</v>
      </c>
      <c r="U30" s="145" t="s">
        <v>42</v>
      </c>
      <c r="V30" s="51"/>
      <c r="W30" s="143" t="s">
        <v>6</v>
      </c>
      <c r="X30" s="144" t="s">
        <v>7</v>
      </c>
      <c r="Y30" s="144" t="s">
        <v>49</v>
      </c>
      <c r="Z30" s="144" t="s">
        <v>8</v>
      </c>
      <c r="AA30" s="145" t="s">
        <v>9</v>
      </c>
      <c r="AB30" s="145" t="s">
        <v>42</v>
      </c>
      <c r="AC30" s="51"/>
      <c r="AD30" s="143" t="s">
        <v>6</v>
      </c>
      <c r="AE30" s="144" t="s">
        <v>7</v>
      </c>
      <c r="AF30" s="144" t="s">
        <v>49</v>
      </c>
      <c r="AG30" s="144" t="s">
        <v>8</v>
      </c>
      <c r="AH30" s="145" t="s">
        <v>9</v>
      </c>
      <c r="AI30" s="145" t="s">
        <v>42</v>
      </c>
      <c r="AJ30" s="51"/>
      <c r="AK30" s="143" t="s">
        <v>6</v>
      </c>
      <c r="AL30" s="144" t="s">
        <v>7</v>
      </c>
      <c r="AM30" s="144" t="s">
        <v>49</v>
      </c>
      <c r="AN30" s="144" t="s">
        <v>8</v>
      </c>
      <c r="AO30" s="145" t="s">
        <v>9</v>
      </c>
      <c r="AP30" s="145" t="s">
        <v>42</v>
      </c>
    </row>
    <row r="31" spans="1:48" s="3" customFormat="1" ht="12.75" customHeight="1" x14ac:dyDescent="0.4">
      <c r="A31" s="46" t="str">
        <f>A24</f>
        <v>07h30-07h45</v>
      </c>
      <c r="B31" s="47">
        <v>37</v>
      </c>
      <c r="C31" s="48">
        <v>1</v>
      </c>
      <c r="D31" s="48">
        <v>0</v>
      </c>
      <c r="E31" s="48">
        <v>0</v>
      </c>
      <c r="F31" s="49"/>
      <c r="G31" s="50"/>
      <c r="H31" s="51"/>
      <c r="I31" s="47">
        <v>5</v>
      </c>
      <c r="J31" s="48">
        <v>0</v>
      </c>
      <c r="K31" s="48">
        <v>0</v>
      </c>
      <c r="L31" s="48">
        <v>0</v>
      </c>
      <c r="M31" s="49"/>
      <c r="N31" s="50"/>
      <c r="O31" s="51"/>
      <c r="P31" s="47">
        <v>2</v>
      </c>
      <c r="Q31" s="48">
        <v>0</v>
      </c>
      <c r="R31" s="48">
        <v>0</v>
      </c>
      <c r="S31" s="48">
        <v>0</v>
      </c>
      <c r="T31" s="49"/>
      <c r="U31" s="50"/>
      <c r="V31" s="51"/>
      <c r="W31" s="47" t="s">
        <v>10</v>
      </c>
      <c r="X31" s="48"/>
      <c r="Y31" s="48"/>
      <c r="Z31" s="48"/>
      <c r="AA31" s="49"/>
      <c r="AB31" s="50"/>
      <c r="AC31" s="51"/>
      <c r="AD31" s="47" t="s">
        <v>10</v>
      </c>
      <c r="AE31" s="48"/>
      <c r="AF31" s="48"/>
      <c r="AG31" s="48"/>
      <c r="AH31" s="49"/>
      <c r="AI31" s="50"/>
      <c r="AJ31" s="51"/>
      <c r="AK31" s="47" t="s">
        <v>10</v>
      </c>
      <c r="AL31" s="48"/>
      <c r="AM31" s="48"/>
      <c r="AN31" s="48"/>
      <c r="AO31" s="49"/>
      <c r="AP31" s="50"/>
    </row>
    <row r="32" spans="1:48" s="3" customFormat="1" ht="12.75" customHeight="1" x14ac:dyDescent="0.4">
      <c r="A32" s="52" t="str">
        <f>A25</f>
        <v>07h45-08h00</v>
      </c>
      <c r="B32" s="53">
        <v>29</v>
      </c>
      <c r="C32" s="54">
        <v>0</v>
      </c>
      <c r="D32" s="54">
        <v>0</v>
      </c>
      <c r="E32" s="54">
        <v>0</v>
      </c>
      <c r="F32" s="55"/>
      <c r="G32" s="56"/>
      <c r="H32" s="51"/>
      <c r="I32" s="53">
        <v>5</v>
      </c>
      <c r="J32" s="54">
        <v>0</v>
      </c>
      <c r="K32" s="54">
        <v>0</v>
      </c>
      <c r="L32" s="54">
        <v>0</v>
      </c>
      <c r="M32" s="55"/>
      <c r="N32" s="56"/>
      <c r="O32" s="51"/>
      <c r="P32" s="53">
        <v>4</v>
      </c>
      <c r="Q32" s="54">
        <v>1</v>
      </c>
      <c r="R32" s="54">
        <v>0</v>
      </c>
      <c r="S32" s="54">
        <v>0</v>
      </c>
      <c r="T32" s="55"/>
      <c r="U32" s="56"/>
      <c r="V32" s="51"/>
      <c r="W32" s="53"/>
      <c r="X32" s="54"/>
      <c r="Y32" s="54"/>
      <c r="Z32" s="54"/>
      <c r="AA32" s="55"/>
      <c r="AB32" s="56"/>
      <c r="AC32" s="51"/>
      <c r="AD32" s="53"/>
      <c r="AE32" s="54"/>
      <c r="AF32" s="54"/>
      <c r="AG32" s="54"/>
      <c r="AH32" s="55"/>
      <c r="AI32" s="56"/>
      <c r="AJ32" s="51"/>
      <c r="AK32" s="53"/>
      <c r="AL32" s="54"/>
      <c r="AM32" s="54"/>
      <c r="AN32" s="54"/>
      <c r="AO32" s="55"/>
      <c r="AP32" s="56"/>
    </row>
    <row r="33" spans="1:48" s="3" customFormat="1" ht="12.75" customHeight="1" x14ac:dyDescent="0.4">
      <c r="A33" s="52" t="str">
        <f>A26</f>
        <v>08h00-08h15</v>
      </c>
      <c r="B33" s="57">
        <v>32</v>
      </c>
      <c r="C33" s="58">
        <v>0</v>
      </c>
      <c r="D33" s="58">
        <v>0</v>
      </c>
      <c r="E33" s="58">
        <v>0</v>
      </c>
      <c r="F33" s="55"/>
      <c r="G33" s="56"/>
      <c r="H33" s="51"/>
      <c r="I33" s="57">
        <v>4</v>
      </c>
      <c r="J33" s="58">
        <v>0</v>
      </c>
      <c r="K33" s="58">
        <v>0</v>
      </c>
      <c r="L33" s="58">
        <v>0</v>
      </c>
      <c r="M33" s="55"/>
      <c r="N33" s="56"/>
      <c r="O33" s="51"/>
      <c r="P33" s="57">
        <v>3</v>
      </c>
      <c r="Q33" s="58">
        <v>1</v>
      </c>
      <c r="R33" s="58">
        <v>0</v>
      </c>
      <c r="S33" s="58">
        <v>0</v>
      </c>
      <c r="T33" s="55"/>
      <c r="U33" s="56"/>
      <c r="V33" s="51"/>
      <c r="W33" s="57"/>
      <c r="X33" s="58"/>
      <c r="Y33" s="58"/>
      <c r="Z33" s="58"/>
      <c r="AA33" s="55"/>
      <c r="AB33" s="56"/>
      <c r="AC33" s="51"/>
      <c r="AD33" s="57"/>
      <c r="AE33" s="58"/>
      <c r="AF33" s="58"/>
      <c r="AG33" s="58"/>
      <c r="AH33" s="55"/>
      <c r="AI33" s="56"/>
      <c r="AJ33" s="51"/>
      <c r="AK33" s="57"/>
      <c r="AL33" s="58"/>
      <c r="AM33" s="58"/>
      <c r="AN33" s="58"/>
      <c r="AO33" s="55"/>
      <c r="AP33" s="56"/>
      <c r="AS33" s="1"/>
      <c r="AT33" s="1"/>
      <c r="AU33" s="1"/>
      <c r="AV33" s="1"/>
    </row>
    <row r="34" spans="1:48" s="3" customFormat="1" ht="12.75" customHeight="1" thickBot="1" x14ac:dyDescent="0.45">
      <c r="A34" s="59" t="str">
        <f>A27</f>
        <v>08h15-08h30</v>
      </c>
      <c r="B34" s="60">
        <v>62</v>
      </c>
      <c r="C34" s="61">
        <v>1</v>
      </c>
      <c r="D34" s="61">
        <v>0</v>
      </c>
      <c r="E34" s="61">
        <v>1</v>
      </c>
      <c r="F34" s="62"/>
      <c r="G34" s="63"/>
      <c r="H34" s="51"/>
      <c r="I34" s="60">
        <v>8</v>
      </c>
      <c r="J34" s="61">
        <v>0</v>
      </c>
      <c r="K34" s="61">
        <v>0</v>
      </c>
      <c r="L34" s="61">
        <v>0</v>
      </c>
      <c r="M34" s="62"/>
      <c r="N34" s="63"/>
      <c r="O34" s="51"/>
      <c r="P34" s="60">
        <v>6</v>
      </c>
      <c r="Q34" s="61">
        <v>0</v>
      </c>
      <c r="R34" s="61">
        <v>0</v>
      </c>
      <c r="S34" s="61">
        <v>0</v>
      </c>
      <c r="T34" s="62"/>
      <c r="U34" s="63"/>
      <c r="V34" s="51"/>
      <c r="W34" s="60"/>
      <c r="X34" s="61"/>
      <c r="Y34" s="61"/>
      <c r="Z34" s="61"/>
      <c r="AA34" s="62"/>
      <c r="AB34" s="63"/>
      <c r="AC34" s="51"/>
      <c r="AD34" s="60"/>
      <c r="AE34" s="61"/>
      <c r="AF34" s="61"/>
      <c r="AG34" s="61"/>
      <c r="AH34" s="62"/>
      <c r="AI34" s="63"/>
      <c r="AJ34" s="51"/>
      <c r="AK34" s="60"/>
      <c r="AL34" s="61"/>
      <c r="AM34" s="61"/>
      <c r="AN34" s="61"/>
      <c r="AO34" s="62"/>
      <c r="AP34" s="63"/>
      <c r="AS34" s="1"/>
      <c r="AT34" s="1"/>
      <c r="AU34" s="1"/>
      <c r="AV34" s="1"/>
    </row>
    <row r="35" spans="1:48" ht="12.75" customHeight="1" thickBot="1" x14ac:dyDescent="0.45"/>
    <row r="36" spans="1:48" ht="12.75" customHeight="1" thickBot="1" x14ac:dyDescent="0.45">
      <c r="A36" s="42"/>
      <c r="B36" s="43" t="s">
        <v>29</v>
      </c>
      <c r="C36" s="44"/>
      <c r="D36" s="44"/>
      <c r="E36" s="44"/>
      <c r="F36" s="44"/>
      <c r="G36" s="45"/>
      <c r="H36" s="42"/>
      <c r="I36" s="43" t="s">
        <v>30</v>
      </c>
      <c r="J36" s="44"/>
      <c r="K36" s="44"/>
      <c r="L36" s="44"/>
      <c r="M36" s="44"/>
      <c r="N36" s="45"/>
      <c r="O36" s="42"/>
      <c r="P36" s="43" t="s">
        <v>31</v>
      </c>
      <c r="Q36" s="44"/>
      <c r="R36" s="44"/>
      <c r="S36" s="44"/>
      <c r="T36" s="44"/>
      <c r="U36" s="45"/>
      <c r="V36" s="42"/>
      <c r="W36" s="43" t="s">
        <v>32</v>
      </c>
      <c r="X36" s="44"/>
      <c r="Y36" s="44"/>
      <c r="Z36" s="44"/>
      <c r="AA36" s="44"/>
      <c r="AB36" s="45"/>
      <c r="AC36" s="42"/>
      <c r="AD36" s="43" t="s">
        <v>33</v>
      </c>
      <c r="AE36" s="44"/>
      <c r="AF36" s="44"/>
      <c r="AG36" s="44"/>
      <c r="AH36" s="44"/>
      <c r="AI36" s="45"/>
      <c r="AJ36" s="42"/>
      <c r="AK36" s="43" t="s">
        <v>34</v>
      </c>
      <c r="AL36" s="44"/>
      <c r="AM36" s="44"/>
      <c r="AN36" s="44"/>
      <c r="AO36" s="44"/>
      <c r="AP36" s="45"/>
    </row>
    <row r="37" spans="1:48" s="3" customFormat="1" ht="12.75" customHeight="1" thickBot="1" x14ac:dyDescent="0.45">
      <c r="A37" s="142" t="s">
        <v>41</v>
      </c>
      <c r="B37" s="143" t="s">
        <v>6</v>
      </c>
      <c r="C37" s="144" t="s">
        <v>7</v>
      </c>
      <c r="D37" s="144" t="s">
        <v>49</v>
      </c>
      <c r="E37" s="144" t="s">
        <v>8</v>
      </c>
      <c r="F37" s="145" t="s">
        <v>9</v>
      </c>
      <c r="G37" s="145" t="s">
        <v>42</v>
      </c>
      <c r="H37" s="51"/>
      <c r="I37" s="143" t="s">
        <v>6</v>
      </c>
      <c r="J37" s="144" t="s">
        <v>7</v>
      </c>
      <c r="K37" s="144" t="s">
        <v>49</v>
      </c>
      <c r="L37" s="144" t="s">
        <v>8</v>
      </c>
      <c r="M37" s="145" t="s">
        <v>9</v>
      </c>
      <c r="N37" s="145" t="s">
        <v>42</v>
      </c>
      <c r="O37" s="51"/>
      <c r="P37" s="143" t="s">
        <v>6</v>
      </c>
      <c r="Q37" s="144" t="s">
        <v>7</v>
      </c>
      <c r="R37" s="144" t="s">
        <v>49</v>
      </c>
      <c r="S37" s="144" t="s">
        <v>8</v>
      </c>
      <c r="T37" s="145" t="s">
        <v>9</v>
      </c>
      <c r="U37" s="145" t="s">
        <v>42</v>
      </c>
      <c r="V37" s="51"/>
      <c r="W37" s="143" t="s">
        <v>6</v>
      </c>
      <c r="X37" s="144" t="s">
        <v>7</v>
      </c>
      <c r="Y37" s="144" t="s">
        <v>49</v>
      </c>
      <c r="Z37" s="144" t="s">
        <v>8</v>
      </c>
      <c r="AA37" s="145" t="s">
        <v>9</v>
      </c>
      <c r="AB37" s="145" t="s">
        <v>42</v>
      </c>
      <c r="AC37" s="51"/>
      <c r="AD37" s="143" t="s">
        <v>6</v>
      </c>
      <c r="AE37" s="144" t="s">
        <v>7</v>
      </c>
      <c r="AF37" s="144" t="s">
        <v>49</v>
      </c>
      <c r="AG37" s="144" t="s">
        <v>8</v>
      </c>
      <c r="AH37" s="145" t="s">
        <v>9</v>
      </c>
      <c r="AI37" s="145" t="s">
        <v>42</v>
      </c>
      <c r="AJ37" s="51"/>
      <c r="AK37" s="143" t="s">
        <v>6</v>
      </c>
      <c r="AL37" s="144" t="s">
        <v>7</v>
      </c>
      <c r="AM37" s="144" t="s">
        <v>49</v>
      </c>
      <c r="AN37" s="144" t="s">
        <v>8</v>
      </c>
      <c r="AO37" s="145" t="s">
        <v>9</v>
      </c>
      <c r="AP37" s="145" t="s">
        <v>42</v>
      </c>
    </row>
    <row r="38" spans="1:48" s="3" customFormat="1" ht="12.75" customHeight="1" x14ac:dyDescent="0.4">
      <c r="A38" s="46" t="str">
        <f>A31</f>
        <v>07h30-07h45</v>
      </c>
      <c r="B38" s="47"/>
      <c r="C38" s="48"/>
      <c r="D38" s="48"/>
      <c r="E38" s="48"/>
      <c r="F38" s="49"/>
      <c r="G38" s="50"/>
      <c r="H38" s="51"/>
      <c r="I38" s="47"/>
      <c r="J38" s="48"/>
      <c r="K38" s="48"/>
      <c r="L38" s="48"/>
      <c r="M38" s="49"/>
      <c r="N38" s="50"/>
      <c r="O38" s="51"/>
      <c r="P38" s="47" t="s">
        <v>10</v>
      </c>
      <c r="Q38" s="48"/>
      <c r="R38" s="48"/>
      <c r="S38" s="48"/>
      <c r="T38" s="49"/>
      <c r="U38" s="50"/>
      <c r="V38" s="51"/>
      <c r="W38" s="47" t="s">
        <v>10</v>
      </c>
      <c r="X38" s="48"/>
      <c r="Y38" s="48"/>
      <c r="Z38" s="48"/>
      <c r="AA38" s="49"/>
      <c r="AB38" s="50"/>
      <c r="AC38" s="51"/>
      <c r="AD38" s="47"/>
      <c r="AE38" s="48"/>
      <c r="AF38" s="48"/>
      <c r="AG38" s="48"/>
      <c r="AH38" s="49"/>
      <c r="AI38" s="50"/>
      <c r="AJ38" s="51"/>
      <c r="AK38" s="47"/>
      <c r="AL38" s="48"/>
      <c r="AM38" s="48"/>
      <c r="AN38" s="48"/>
      <c r="AO38" s="49"/>
      <c r="AP38" s="50"/>
      <c r="AS38" s="1"/>
      <c r="AT38" s="1"/>
      <c r="AU38" s="1"/>
      <c r="AV38" s="1"/>
    </row>
    <row r="39" spans="1:48" s="3" customFormat="1" ht="12.75" customHeight="1" x14ac:dyDescent="0.4">
      <c r="A39" s="52" t="str">
        <f>A32</f>
        <v>07h45-08h00</v>
      </c>
      <c r="B39" s="53"/>
      <c r="C39" s="54"/>
      <c r="D39" s="54"/>
      <c r="E39" s="54"/>
      <c r="F39" s="55"/>
      <c r="G39" s="56"/>
      <c r="H39" s="51"/>
      <c r="I39" s="53"/>
      <c r="J39" s="54"/>
      <c r="K39" s="54"/>
      <c r="L39" s="54"/>
      <c r="M39" s="55"/>
      <c r="N39" s="56"/>
      <c r="O39" s="51"/>
      <c r="P39" s="53"/>
      <c r="Q39" s="54"/>
      <c r="R39" s="54"/>
      <c r="S39" s="54"/>
      <c r="T39" s="55"/>
      <c r="U39" s="56"/>
      <c r="V39" s="51"/>
      <c r="W39" s="53"/>
      <c r="X39" s="54"/>
      <c r="Y39" s="54"/>
      <c r="Z39" s="54"/>
      <c r="AA39" s="55"/>
      <c r="AB39" s="56"/>
      <c r="AC39" s="51"/>
      <c r="AD39" s="53"/>
      <c r="AE39" s="54"/>
      <c r="AF39" s="54"/>
      <c r="AG39" s="54"/>
      <c r="AH39" s="55"/>
      <c r="AI39" s="56"/>
      <c r="AJ39" s="51"/>
      <c r="AK39" s="53"/>
      <c r="AL39" s="54"/>
      <c r="AM39" s="54"/>
      <c r="AN39" s="54"/>
      <c r="AO39" s="55"/>
      <c r="AP39" s="56"/>
      <c r="AS39" s="1"/>
      <c r="AT39" s="1"/>
      <c r="AU39" s="1"/>
      <c r="AV39" s="1"/>
    </row>
    <row r="40" spans="1:48" s="3" customFormat="1" ht="12.75" customHeight="1" x14ac:dyDescent="0.4">
      <c r="A40" s="52" t="str">
        <f>A33</f>
        <v>08h00-08h15</v>
      </c>
      <c r="B40" s="57"/>
      <c r="C40" s="58"/>
      <c r="D40" s="58"/>
      <c r="E40" s="58"/>
      <c r="F40" s="55"/>
      <c r="G40" s="56"/>
      <c r="H40" s="51"/>
      <c r="I40" s="57"/>
      <c r="J40" s="58"/>
      <c r="K40" s="58"/>
      <c r="L40" s="58"/>
      <c r="M40" s="55"/>
      <c r="N40" s="56"/>
      <c r="O40" s="51"/>
      <c r="P40" s="57"/>
      <c r="Q40" s="58"/>
      <c r="R40" s="58"/>
      <c r="S40" s="58"/>
      <c r="T40" s="55"/>
      <c r="U40" s="56"/>
      <c r="V40" s="51"/>
      <c r="W40" s="57"/>
      <c r="X40" s="58"/>
      <c r="Y40" s="58"/>
      <c r="Z40" s="58"/>
      <c r="AA40" s="55"/>
      <c r="AB40" s="56"/>
      <c r="AC40" s="51"/>
      <c r="AD40" s="57"/>
      <c r="AE40" s="58"/>
      <c r="AF40" s="58"/>
      <c r="AG40" s="58"/>
      <c r="AH40" s="55"/>
      <c r="AI40" s="56"/>
      <c r="AJ40" s="51"/>
      <c r="AK40" s="57"/>
      <c r="AL40" s="58"/>
      <c r="AM40" s="58"/>
      <c r="AN40" s="58"/>
      <c r="AO40" s="55"/>
      <c r="AP40" s="56"/>
      <c r="AS40" s="1"/>
      <c r="AT40" s="1"/>
      <c r="AU40" s="1"/>
      <c r="AV40" s="1"/>
    </row>
    <row r="41" spans="1:48" s="3" customFormat="1" ht="12.75" customHeight="1" thickBot="1" x14ac:dyDescent="0.45">
      <c r="A41" s="59" t="str">
        <f>A34</f>
        <v>08h15-08h30</v>
      </c>
      <c r="B41" s="60"/>
      <c r="C41" s="61"/>
      <c r="D41" s="61"/>
      <c r="E41" s="61"/>
      <c r="F41" s="62"/>
      <c r="G41" s="63"/>
      <c r="H41" s="51"/>
      <c r="I41" s="60"/>
      <c r="J41" s="61"/>
      <c r="K41" s="61"/>
      <c r="L41" s="61"/>
      <c r="M41" s="62"/>
      <c r="N41" s="63"/>
      <c r="O41" s="51"/>
      <c r="P41" s="60"/>
      <c r="Q41" s="61"/>
      <c r="R41" s="61"/>
      <c r="S41" s="61"/>
      <c r="T41" s="62"/>
      <c r="U41" s="63"/>
      <c r="V41" s="51"/>
      <c r="W41" s="60"/>
      <c r="X41" s="61"/>
      <c r="Y41" s="61"/>
      <c r="Z41" s="61"/>
      <c r="AA41" s="62"/>
      <c r="AB41" s="63"/>
      <c r="AC41" s="51"/>
      <c r="AD41" s="60"/>
      <c r="AE41" s="61"/>
      <c r="AF41" s="61"/>
      <c r="AG41" s="61"/>
      <c r="AH41" s="62"/>
      <c r="AI41" s="63"/>
      <c r="AJ41" s="51"/>
      <c r="AK41" s="60"/>
      <c r="AL41" s="61"/>
      <c r="AM41" s="61"/>
      <c r="AN41" s="61"/>
      <c r="AO41" s="62"/>
      <c r="AP41" s="63"/>
      <c r="AS41" s="1"/>
      <c r="AT41" s="1"/>
      <c r="AU41" s="1"/>
      <c r="AV41" s="1"/>
    </row>
    <row r="42" spans="1:48" ht="12.75" customHeight="1" thickBot="1" x14ac:dyDescent="0.45"/>
    <row r="43" spans="1:48" ht="12.75" customHeight="1" thickBot="1" x14ac:dyDescent="0.45">
      <c r="A43" s="42"/>
      <c r="B43" s="43" t="s">
        <v>39</v>
      </c>
      <c r="C43" s="44"/>
      <c r="D43" s="44"/>
      <c r="E43" s="44"/>
      <c r="F43" s="44"/>
      <c r="G43" s="45"/>
      <c r="H43" s="42"/>
      <c r="I43" s="43" t="s">
        <v>40</v>
      </c>
      <c r="J43" s="44"/>
      <c r="K43" s="44"/>
      <c r="L43" s="44"/>
      <c r="M43" s="44"/>
      <c r="N43" s="45"/>
      <c r="O43" s="42"/>
      <c r="P43" s="43" t="s">
        <v>35</v>
      </c>
      <c r="Q43" s="44"/>
      <c r="R43" s="44"/>
      <c r="S43" s="44"/>
      <c r="T43" s="44"/>
      <c r="U43" s="45"/>
      <c r="V43" s="42"/>
      <c r="W43" s="43" t="s">
        <v>36</v>
      </c>
      <c r="X43" s="44"/>
      <c r="Y43" s="44"/>
      <c r="Z43" s="44"/>
      <c r="AA43" s="44"/>
      <c r="AB43" s="45"/>
      <c r="AC43" s="42"/>
      <c r="AD43" s="43" t="s">
        <v>37</v>
      </c>
      <c r="AE43" s="44"/>
      <c r="AF43" s="44"/>
      <c r="AG43" s="44"/>
      <c r="AH43" s="44"/>
      <c r="AI43" s="45"/>
      <c r="AJ43" s="42"/>
      <c r="AK43" s="43" t="s">
        <v>38</v>
      </c>
      <c r="AL43" s="44"/>
      <c r="AM43" s="44"/>
      <c r="AN43" s="44"/>
      <c r="AO43" s="44"/>
      <c r="AP43" s="45"/>
    </row>
    <row r="44" spans="1:48" s="3" customFormat="1" ht="12.75" customHeight="1" thickBot="1" x14ac:dyDescent="0.45">
      <c r="A44" s="142" t="s">
        <v>41</v>
      </c>
      <c r="B44" s="143" t="s">
        <v>6</v>
      </c>
      <c r="C44" s="144" t="s">
        <v>7</v>
      </c>
      <c r="D44" s="144" t="s">
        <v>49</v>
      </c>
      <c r="E44" s="144" t="s">
        <v>8</v>
      </c>
      <c r="F44" s="145" t="s">
        <v>9</v>
      </c>
      <c r="G44" s="145" t="s">
        <v>42</v>
      </c>
      <c r="H44" s="51"/>
      <c r="I44" s="143" t="s">
        <v>6</v>
      </c>
      <c r="J44" s="144" t="s">
        <v>7</v>
      </c>
      <c r="K44" s="144" t="s">
        <v>49</v>
      </c>
      <c r="L44" s="144" t="s">
        <v>8</v>
      </c>
      <c r="M44" s="145" t="s">
        <v>9</v>
      </c>
      <c r="N44" s="145" t="s">
        <v>42</v>
      </c>
      <c r="O44" s="51"/>
      <c r="P44" s="143" t="s">
        <v>6</v>
      </c>
      <c r="Q44" s="144" t="s">
        <v>7</v>
      </c>
      <c r="R44" s="144" t="s">
        <v>49</v>
      </c>
      <c r="S44" s="144" t="s">
        <v>8</v>
      </c>
      <c r="T44" s="145" t="s">
        <v>9</v>
      </c>
      <c r="U44" s="145" t="s">
        <v>42</v>
      </c>
      <c r="V44" s="51"/>
      <c r="W44" s="143" t="s">
        <v>6</v>
      </c>
      <c r="X44" s="144" t="s">
        <v>7</v>
      </c>
      <c r="Y44" s="144" t="s">
        <v>49</v>
      </c>
      <c r="Z44" s="144" t="s">
        <v>8</v>
      </c>
      <c r="AA44" s="145" t="s">
        <v>9</v>
      </c>
      <c r="AB44" s="145" t="s">
        <v>42</v>
      </c>
      <c r="AC44" s="51"/>
      <c r="AD44" s="143" t="s">
        <v>6</v>
      </c>
      <c r="AE44" s="144" t="s">
        <v>7</v>
      </c>
      <c r="AF44" s="144" t="s">
        <v>49</v>
      </c>
      <c r="AG44" s="144" t="s">
        <v>8</v>
      </c>
      <c r="AH44" s="145" t="s">
        <v>9</v>
      </c>
      <c r="AI44" s="145" t="s">
        <v>42</v>
      </c>
      <c r="AJ44" s="51"/>
      <c r="AK44" s="143" t="s">
        <v>6</v>
      </c>
      <c r="AL44" s="144" t="s">
        <v>7</v>
      </c>
      <c r="AM44" s="144" t="s">
        <v>49</v>
      </c>
      <c r="AN44" s="144" t="s">
        <v>8</v>
      </c>
      <c r="AO44" s="145" t="s">
        <v>9</v>
      </c>
      <c r="AP44" s="145" t="s">
        <v>42</v>
      </c>
    </row>
    <row r="45" spans="1:48" s="3" customFormat="1" ht="12.75" customHeight="1" x14ac:dyDescent="0.4">
      <c r="A45" s="46" t="str">
        <f>A38</f>
        <v>07h30-07h45</v>
      </c>
      <c r="B45" s="47"/>
      <c r="C45" s="48"/>
      <c r="D45" s="48"/>
      <c r="E45" s="48"/>
      <c r="F45" s="49"/>
      <c r="G45" s="50"/>
      <c r="H45" s="51"/>
      <c r="I45" s="47"/>
      <c r="J45" s="48"/>
      <c r="K45" s="48"/>
      <c r="L45" s="48"/>
      <c r="M45" s="49"/>
      <c r="N45" s="50"/>
      <c r="O45" s="51"/>
      <c r="P45" s="47" t="s">
        <v>10</v>
      </c>
      <c r="Q45" s="48"/>
      <c r="R45" s="48"/>
      <c r="S45" s="48"/>
      <c r="T45" s="49"/>
      <c r="U45" s="50"/>
      <c r="V45" s="51"/>
      <c r="W45" s="47" t="s">
        <v>10</v>
      </c>
      <c r="X45" s="48"/>
      <c r="Y45" s="48"/>
      <c r="Z45" s="48"/>
      <c r="AA45" s="49"/>
      <c r="AB45" s="50"/>
      <c r="AC45" s="51"/>
      <c r="AD45" s="47"/>
      <c r="AE45" s="48"/>
      <c r="AF45" s="48"/>
      <c r="AG45" s="48"/>
      <c r="AH45" s="49"/>
      <c r="AI45" s="50"/>
      <c r="AJ45" s="51"/>
      <c r="AK45" s="47"/>
      <c r="AL45" s="48"/>
      <c r="AM45" s="48"/>
      <c r="AN45" s="48"/>
      <c r="AO45" s="49"/>
      <c r="AP45" s="50"/>
      <c r="AS45" s="1"/>
      <c r="AT45" s="1"/>
      <c r="AU45" s="1"/>
      <c r="AV45" s="1"/>
    </row>
    <row r="46" spans="1:48" s="3" customFormat="1" ht="12.75" customHeight="1" x14ac:dyDescent="0.4">
      <c r="A46" s="52" t="str">
        <f>A39</f>
        <v>07h45-08h00</v>
      </c>
      <c r="B46" s="53"/>
      <c r="C46" s="54"/>
      <c r="D46" s="54"/>
      <c r="E46" s="54"/>
      <c r="F46" s="55"/>
      <c r="G46" s="56"/>
      <c r="H46" s="51"/>
      <c r="I46" s="53"/>
      <c r="J46" s="54"/>
      <c r="K46" s="54"/>
      <c r="L46" s="54"/>
      <c r="M46" s="55"/>
      <c r="N46" s="56"/>
      <c r="O46" s="51"/>
      <c r="P46" s="53"/>
      <c r="Q46" s="54"/>
      <c r="R46" s="54"/>
      <c r="S46" s="54"/>
      <c r="T46" s="55"/>
      <c r="U46" s="56"/>
      <c r="V46" s="51"/>
      <c r="W46" s="53"/>
      <c r="X46" s="54"/>
      <c r="Y46" s="54"/>
      <c r="Z46" s="54"/>
      <c r="AA46" s="55"/>
      <c r="AB46" s="56"/>
      <c r="AC46" s="51"/>
      <c r="AD46" s="53"/>
      <c r="AE46" s="54"/>
      <c r="AF46" s="54"/>
      <c r="AG46" s="54"/>
      <c r="AH46" s="55"/>
      <c r="AI46" s="56"/>
      <c r="AJ46" s="51"/>
      <c r="AK46" s="53"/>
      <c r="AL46" s="54"/>
      <c r="AM46" s="54"/>
      <c r="AN46" s="54"/>
      <c r="AO46" s="55"/>
      <c r="AP46" s="56"/>
      <c r="AS46" s="1"/>
      <c r="AT46" s="1"/>
      <c r="AU46" s="1"/>
      <c r="AV46" s="1"/>
    </row>
    <row r="47" spans="1:48" s="3" customFormat="1" ht="12.75" customHeight="1" x14ac:dyDescent="0.4">
      <c r="A47" s="52" t="str">
        <f>A40</f>
        <v>08h00-08h15</v>
      </c>
      <c r="B47" s="57"/>
      <c r="C47" s="58"/>
      <c r="D47" s="58"/>
      <c r="E47" s="58"/>
      <c r="F47" s="55"/>
      <c r="G47" s="56"/>
      <c r="H47" s="51"/>
      <c r="I47" s="57"/>
      <c r="J47" s="58"/>
      <c r="K47" s="58"/>
      <c r="L47" s="58"/>
      <c r="M47" s="55"/>
      <c r="N47" s="56"/>
      <c r="O47" s="51"/>
      <c r="P47" s="57"/>
      <c r="Q47" s="58"/>
      <c r="R47" s="58"/>
      <c r="S47" s="58"/>
      <c r="T47" s="55"/>
      <c r="U47" s="56"/>
      <c r="V47" s="51"/>
      <c r="W47" s="57"/>
      <c r="X47" s="58"/>
      <c r="Y47" s="58"/>
      <c r="Z47" s="58"/>
      <c r="AA47" s="55"/>
      <c r="AB47" s="56"/>
      <c r="AC47" s="51"/>
      <c r="AD47" s="57"/>
      <c r="AE47" s="58"/>
      <c r="AF47" s="58"/>
      <c r="AG47" s="58"/>
      <c r="AH47" s="55"/>
      <c r="AI47" s="56"/>
      <c r="AJ47" s="51"/>
      <c r="AK47" s="57"/>
      <c r="AL47" s="58"/>
      <c r="AM47" s="58"/>
      <c r="AN47" s="58"/>
      <c r="AO47" s="55"/>
      <c r="AP47" s="56"/>
      <c r="AS47" s="1"/>
      <c r="AT47" s="1"/>
      <c r="AU47" s="1"/>
      <c r="AV47" s="1"/>
    </row>
    <row r="48" spans="1:48" s="3" customFormat="1" ht="12.75" customHeight="1" thickBot="1" x14ac:dyDescent="0.45">
      <c r="A48" s="59" t="str">
        <f>A41</f>
        <v>08h15-08h30</v>
      </c>
      <c r="B48" s="60"/>
      <c r="C48" s="61"/>
      <c r="D48" s="61"/>
      <c r="E48" s="61"/>
      <c r="F48" s="62"/>
      <c r="G48" s="63"/>
      <c r="H48" s="51"/>
      <c r="I48" s="60"/>
      <c r="J48" s="61"/>
      <c r="K48" s="61"/>
      <c r="L48" s="61"/>
      <c r="M48" s="62"/>
      <c r="N48" s="63"/>
      <c r="O48" s="51"/>
      <c r="P48" s="60"/>
      <c r="Q48" s="61"/>
      <c r="R48" s="61"/>
      <c r="S48" s="61"/>
      <c r="T48" s="62"/>
      <c r="U48" s="63"/>
      <c r="V48" s="51"/>
      <c r="W48" s="60"/>
      <c r="X48" s="61"/>
      <c r="Y48" s="61"/>
      <c r="Z48" s="61"/>
      <c r="AA48" s="62"/>
      <c r="AB48" s="63"/>
      <c r="AC48" s="51"/>
      <c r="AD48" s="60"/>
      <c r="AE48" s="61"/>
      <c r="AF48" s="61"/>
      <c r="AG48" s="61"/>
      <c r="AH48" s="62"/>
      <c r="AI48" s="63"/>
      <c r="AJ48" s="51"/>
      <c r="AK48" s="60"/>
      <c r="AL48" s="61"/>
      <c r="AM48" s="61"/>
      <c r="AN48" s="61"/>
      <c r="AO48" s="62"/>
      <c r="AP48" s="63"/>
      <c r="AS48" s="1"/>
      <c r="AT48" s="1"/>
      <c r="AU48" s="1"/>
      <c r="AV48" s="1"/>
    </row>
    <row r="49" spans="1:48" ht="13.5" thickBot="1" x14ac:dyDescent="0.45"/>
    <row r="50" spans="1:48" x14ac:dyDescent="0.4">
      <c r="A50" s="15" t="s">
        <v>54</v>
      </c>
      <c r="B50" s="16" t="s">
        <v>46</v>
      </c>
      <c r="C50" s="16" t="s">
        <v>47</v>
      </c>
      <c r="D50" s="16" t="s">
        <v>48</v>
      </c>
      <c r="E50" s="16" t="s">
        <v>51</v>
      </c>
      <c r="F50" s="16" t="s">
        <v>52</v>
      </c>
      <c r="G50" s="17" t="s">
        <v>55</v>
      </c>
      <c r="I50" s="1" t="s">
        <v>92</v>
      </c>
    </row>
    <row r="51" spans="1:48" s="3" customFormat="1" x14ac:dyDescent="0.4">
      <c r="A51" s="19" t="s">
        <v>46</v>
      </c>
      <c r="B51" s="65">
        <f>(SUM('Détail HPM'!B10:B13))+((SUM('Détail HPM'!C10:D13))*2)+((SUM('Détail HPM'!E10:F13))*0.5)</f>
        <v>0</v>
      </c>
      <c r="C51" s="65">
        <f>(SUM('Détail HPM'!I10:I13))+((SUM('Détail HPM'!J10:K13))*2)+((SUM('Détail HPM'!L10:M13))*0.5)</f>
        <v>35</v>
      </c>
      <c r="D51" s="65">
        <f>(SUM('Détail HPM'!P10:P13))+((SUM('Détail HPM'!Q10:R13))*2)+((SUM('Détail HPM'!S10:T13))*0.5)</f>
        <v>307</v>
      </c>
      <c r="E51" s="65">
        <f>(SUM('Détail HPM'!W10:W13))+((SUM('Détail HPM'!X10:Y13))*2)+((SUM('Détail HPM'!Z10:AA13))*0.5)</f>
        <v>17</v>
      </c>
      <c r="F51" s="65">
        <f>(SUM('Détail HPM'!AD10:AD13))+((SUM('Détail HPM'!AE10:AF13))*2)+((SUM('Détail HPM'!AG10:AH13))*0.5)</f>
        <v>0</v>
      </c>
      <c r="G51" s="66">
        <f>(SUM('Détail HPM'!AK10:AK13))+((SUM('Détail HPM'!AL10:AM13))*2)+((SUM('Détail HPM'!AN10:AO13))*0.5)</f>
        <v>0</v>
      </c>
      <c r="I51" s="111" t="s">
        <v>93</v>
      </c>
      <c r="AS51" s="1"/>
      <c r="AT51" s="1"/>
      <c r="AU51" s="1"/>
      <c r="AV51" s="1"/>
    </row>
    <row r="52" spans="1:48" s="3" customFormat="1" x14ac:dyDescent="0.4">
      <c r="A52" s="19" t="s">
        <v>47</v>
      </c>
      <c r="B52" s="65">
        <f>(SUM('Détail HPM'!B17:B20))+((SUM('Détail HPM'!C17:D20))*2)+((SUM('Détail HPM'!E17:F20))*0.5)</f>
        <v>314.5</v>
      </c>
      <c r="C52" s="65">
        <f>(SUM('Détail HPM'!I17:I20))+((SUM('Détail HPM'!J17:K20))*2)+((SUM('Détail HPM'!L17:M20))*0.5)</f>
        <v>0</v>
      </c>
      <c r="D52" s="65">
        <f>(SUM('Détail HPM'!P17:P20))+((SUM('Détail HPM'!Q17:R20))*2)+((SUM('Détail HPM'!S17:T20))*0.5)</f>
        <v>159</v>
      </c>
      <c r="E52" s="65">
        <f>(SUM('Détail HPM'!W17:W20))+((SUM('Détail HPM'!X17:Y20))*2)+((SUM('Détail HPM'!Z17:AA20))*0.5)</f>
        <v>51</v>
      </c>
      <c r="F52" s="65">
        <f>(SUM('Détail HPM'!AD17:AD20))+((SUM('Détail HPM'!AE17:AF20))*2)+((SUM('Détail HPM'!AG17:AH20))*0.5)</f>
        <v>0</v>
      </c>
      <c r="G52" s="66">
        <f>(SUM('Détail HPM'!AK17:AK20))+((SUM('Détail HPM'!AL17:AM20))*2)+((SUM('Détail HPM'!AN17:AO20))*0.5)</f>
        <v>0</v>
      </c>
      <c r="I52" s="111" t="s">
        <v>94</v>
      </c>
      <c r="AS52" s="1"/>
      <c r="AT52" s="1"/>
      <c r="AU52" s="1"/>
      <c r="AV52" s="1"/>
    </row>
    <row r="53" spans="1:48" s="3" customFormat="1" x14ac:dyDescent="0.4">
      <c r="A53" s="19" t="s">
        <v>48</v>
      </c>
      <c r="B53" s="65">
        <f>(SUM('Détail HPM'!B24:B27))+((SUM('Détail HPM'!C24:D27))*2)+((SUM('Détail HPM'!E24:F27))*0.5)</f>
        <v>918</v>
      </c>
      <c r="C53" s="65">
        <f>(SUM('Détail HPM'!I24:I27))+((SUM('Détail HPM'!J24:K27))*2)+((SUM('Détail HPM'!L24:M27))*0.5)</f>
        <v>105</v>
      </c>
      <c r="D53" s="65">
        <f>(SUM('Détail HPM'!P24:P27))+((SUM('Détail HPM'!Q24:R27))*2)+((SUM('Détail HPM'!S24:T27))*0.5)</f>
        <v>0</v>
      </c>
      <c r="E53" s="65">
        <f>(SUM('Détail HPM'!W24:W27))+((SUM('Détail HPM'!X24:Y27))*2)+((SUM('Détail HPM'!Z24:AA27))*0.5)</f>
        <v>54</v>
      </c>
      <c r="F53" s="65">
        <f>(SUM('Détail HPM'!AD24:AD27))+((SUM('Détail HPM'!AE24:AF27))*2)+((SUM('Détail HPM'!AG24:AH27))*0.5)</f>
        <v>0</v>
      </c>
      <c r="G53" s="66">
        <f>(SUM('Détail HPM'!AK24:AK27))+((SUM('Détail HPM'!AL24:AM27))*2)+((SUM('Détail HPM'!AN24:AO27))*0.5)</f>
        <v>0</v>
      </c>
      <c r="I53" s="111" t="s">
        <v>95</v>
      </c>
      <c r="AS53" s="1"/>
      <c r="AT53" s="1"/>
      <c r="AU53" s="1"/>
      <c r="AV53" s="1"/>
    </row>
    <row r="54" spans="1:48" s="3" customFormat="1" x14ac:dyDescent="0.4">
      <c r="A54" s="19" t="s">
        <v>51</v>
      </c>
      <c r="B54" s="65">
        <f>(SUM('Détail HPM'!B31:B34))+((SUM('Détail HPM'!C31:D34))*2)+((SUM('Détail HPM'!E31:F34))*0.5)</f>
        <v>164.5</v>
      </c>
      <c r="C54" s="65">
        <f>(SUM('Détail HPM'!I31:I34))+((SUM('Détail HPM'!J31:K34))*2)+((SUM('Détail HPM'!L31:M34))*0.5)</f>
        <v>22</v>
      </c>
      <c r="D54" s="65">
        <f>(SUM('Détail HPM'!P31:P34))+((SUM('Détail HPM'!Q31:R34))*2)+((SUM('Détail HPM'!S31:T34))*0.5)</f>
        <v>19</v>
      </c>
      <c r="E54" s="65">
        <f>(SUM('Détail HPM'!W31:W34))+((SUM('Détail HPM'!X31:Y34))*2)+((SUM('Détail HPM'!Z31:AA34))*0.5)</f>
        <v>0</v>
      </c>
      <c r="F54" s="65">
        <f>(SUM('Détail HPM'!AD31:AD34))+((SUM('Détail HPM'!AE31:AF34))*2)+((SUM('Détail HPM'!AG31:AH34))*0.5)</f>
        <v>0</v>
      </c>
      <c r="G54" s="66">
        <f>(SUM('Détail HPM'!AK31:AK34))+((SUM('Détail HPM'!AL31:AM34))*2)+((SUM('Détail HPM'!AN31:AO34))*0.5)</f>
        <v>0</v>
      </c>
      <c r="I54" s="111" t="s">
        <v>96</v>
      </c>
      <c r="AS54" s="1"/>
      <c r="AT54" s="1"/>
      <c r="AU54" s="1"/>
      <c r="AV54" s="1"/>
    </row>
    <row r="55" spans="1:48" s="3" customFormat="1" x14ac:dyDescent="0.4">
      <c r="A55" s="19" t="s">
        <v>52</v>
      </c>
      <c r="B55" s="65">
        <f>(SUM('Détail HPM'!B38:B41))+((SUM('Détail HPM'!C38:D41))*2)+((SUM('Détail HPM'!E38:F41))*0.5)</f>
        <v>0</v>
      </c>
      <c r="C55" s="65">
        <f>(SUM('Détail HPM'!I38:I41))+((SUM('Détail HPM'!J38:K41))*2)+((SUM('Détail HPM'!L38:M41))*0.5)</f>
        <v>0</v>
      </c>
      <c r="D55" s="65">
        <f>(SUM('Détail HPM'!P38:P41))+((SUM('Détail HPM'!Q38:R41))*2)+((SUM('Détail HPM'!S38:T41))*0.5)</f>
        <v>0</v>
      </c>
      <c r="E55" s="65">
        <f>(SUM('Détail HPM'!W38:W41))+((SUM('Détail HPM'!X38:Y41))*2)+((SUM('Détail HPM'!Z38:AA41))*0.5)</f>
        <v>0</v>
      </c>
      <c r="F55" s="65">
        <f>(SUM('Détail HPM'!AD38:AD41))+((SUM('Détail HPM'!AE38:AF41))*2)+((SUM('Détail HPM'!AG38:AH41))*0.5)</f>
        <v>0</v>
      </c>
      <c r="G55" s="66">
        <f>(SUM('Détail HPM'!AK38:AK41))+((SUM('Détail HPM'!AL38:AM41))*2)+((SUM('Détail HPM'!AN38:AO41))*0.5)</f>
        <v>0</v>
      </c>
      <c r="AS55" s="1"/>
      <c r="AT55" s="1"/>
      <c r="AU55" s="1"/>
      <c r="AV55" s="1"/>
    </row>
    <row r="56" spans="1:48" s="3" customFormat="1" ht="13.5" thickBot="1" x14ac:dyDescent="0.45">
      <c r="A56" s="21" t="s">
        <v>55</v>
      </c>
      <c r="B56" s="67">
        <f>(SUM('Détail HPM'!B45:B48))+((SUM('Détail HPM'!C45:D48))*2)+((SUM('Détail HPM'!E45:F48))*0.5)</f>
        <v>0</v>
      </c>
      <c r="C56" s="67">
        <f>(SUM('Détail HPM'!I45:I48))+((SUM('Détail HPM'!J45:K48))*2)+((SUM('Détail HPM'!L45:M48))*0.5)</f>
        <v>0</v>
      </c>
      <c r="D56" s="67">
        <f>(SUM('Détail HPM'!P45:P48))+((SUM('Détail HPM'!Q45:R48))*2)+((SUM('Détail HPM'!S45:T48))*0.5)</f>
        <v>0</v>
      </c>
      <c r="E56" s="67">
        <f>(SUM('Détail HPM'!W45:W48))+((SUM('Détail HPM'!X45:Y48))*2)+((SUM('Détail HPM'!Z45:AA48))*0.5)</f>
        <v>0</v>
      </c>
      <c r="F56" s="67">
        <f>(SUM('Détail HPM'!AD45:AD48))+((SUM('Détail HPM'!AE45:AF48))*2)+((SUM('Détail HPM'!AG45:AH48))*0.5)</f>
        <v>0</v>
      </c>
      <c r="G56" s="68">
        <f>(SUM('Détail HPM'!AK45:AK48))+((SUM('Détail HPM'!AL45:AM48))*2)+((SUM('Détail HPM'!AN45:AO48))*0.5)</f>
        <v>0</v>
      </c>
      <c r="H56" s="1"/>
      <c r="AS56" s="1"/>
      <c r="AT56" s="1"/>
      <c r="AU56" s="1"/>
      <c r="AV56" s="1"/>
    </row>
  </sheetData>
  <mergeCells count="5">
    <mergeCell ref="B6:D6"/>
    <mergeCell ref="B5:D5"/>
    <mergeCell ref="B4:D4"/>
    <mergeCell ref="B2:D2"/>
    <mergeCell ref="B3:D3"/>
  </mergeCells>
  <phoneticPr fontId="21" type="noConversion"/>
  <pageMargins left="0" right="0" top="0" bottom="0" header="0" footer="0"/>
  <pageSetup paperSize="9"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1"/>
  <sheetViews>
    <sheetView showGridLines="0" view="pageBreakPreview" zoomScale="85" zoomScaleNormal="85" zoomScaleSheetLayoutView="85" workbookViewId="0"/>
  </sheetViews>
  <sheetFormatPr baseColWidth="10" defaultRowHeight="12.75" x14ac:dyDescent="0.35"/>
  <cols>
    <col min="1" max="1" width="0.86328125" customWidth="1"/>
    <col min="2" max="9" width="10.265625" customWidth="1"/>
    <col min="10" max="10" width="1.1328125" customWidth="1"/>
    <col min="11" max="17" width="10.265625" customWidth="1"/>
    <col min="18" max="18" width="0.73046875" customWidth="1"/>
  </cols>
  <sheetData>
    <row r="1" spans="1:17" ht="4.5" customHeight="1" thickBot="1" x14ac:dyDescent="0.4"/>
    <row r="2" spans="1:17" ht="47.25" customHeight="1" thickBot="1" x14ac:dyDescent="0.5">
      <c r="A2" s="4"/>
      <c r="B2" s="115" t="s">
        <v>76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29"/>
      <c r="O2" s="115"/>
      <c r="P2" s="116"/>
      <c r="Q2" s="129"/>
    </row>
    <row r="3" spans="1:17" ht="7.5" customHeight="1" thickBot="1" x14ac:dyDescent="0.4"/>
    <row r="4" spans="1:17" s="22" customFormat="1" ht="21.4" thickBot="1" x14ac:dyDescent="0.4">
      <c r="B4" s="112" t="str">
        <f>CONCATENATE('Détail HPM'!$B$2:$D$2," - ",'Détail HPM'!$B$3:$D$3)</f>
        <v>Intersection RD543/RD60 - Cabriès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</row>
    <row r="5" spans="1:17" ht="7.5" customHeight="1" thickBot="1" x14ac:dyDescent="0.4"/>
    <row r="6" spans="1:17" ht="18" customHeight="1" thickBot="1" x14ac:dyDescent="0.4">
      <c r="B6" s="76" t="s">
        <v>56</v>
      </c>
      <c r="C6" s="140" t="str">
        <f>IF('Détail HPM'!$B$5="","",'Détail HPM'!$B$5)</f>
        <v>de 07h30 à 08h30</v>
      </c>
      <c r="D6" s="140"/>
      <c r="E6" s="140"/>
      <c r="F6" s="140"/>
      <c r="G6" s="140"/>
      <c r="H6" s="140"/>
      <c r="I6" s="141"/>
      <c r="K6" s="76" t="s">
        <v>44</v>
      </c>
      <c r="L6" s="140" t="str">
        <f>IF('Détail HPM'!$B$4="","",'Détail HPM'!$B$4)</f>
        <v>Jeudi 15/12</v>
      </c>
      <c r="M6" s="140"/>
      <c r="N6" s="140"/>
      <c r="O6" s="140"/>
      <c r="P6" s="140"/>
      <c r="Q6" s="141"/>
    </row>
    <row r="7" spans="1:17" ht="7.5" customHeight="1" thickBot="1" x14ac:dyDescent="0.4"/>
    <row r="8" spans="1:17" ht="10.5" customHeight="1" x14ac:dyDescent="0.35">
      <c r="B8" s="100"/>
      <c r="C8" s="101"/>
      <c r="D8" s="101"/>
      <c r="E8" s="101"/>
      <c r="F8" s="101"/>
      <c r="G8" s="101"/>
      <c r="H8" s="101"/>
      <c r="I8" s="101"/>
      <c r="J8" s="101"/>
      <c r="K8" s="135"/>
      <c r="L8" s="130"/>
      <c r="M8" s="130"/>
      <c r="N8" s="130"/>
      <c r="O8" s="130"/>
      <c r="P8" s="130"/>
      <c r="Q8" s="132"/>
    </row>
    <row r="9" spans="1:17" ht="10.5" customHeight="1" x14ac:dyDescent="0.35">
      <c r="B9" s="102"/>
      <c r="C9" s="89"/>
      <c r="D9" s="89"/>
      <c r="E9" s="89"/>
      <c r="F9" s="89"/>
      <c r="G9" s="89"/>
      <c r="H9" s="89"/>
      <c r="I9" s="89"/>
      <c r="J9" s="89"/>
      <c r="K9" s="134"/>
      <c r="L9" s="131"/>
      <c r="M9" s="131"/>
      <c r="N9" s="131"/>
      <c r="O9" s="131"/>
      <c r="P9" s="131"/>
      <c r="Q9" s="133"/>
    </row>
    <row r="10" spans="1:17" ht="10.5" customHeight="1" x14ac:dyDescent="0.35">
      <c r="B10" s="102"/>
      <c r="C10" s="89"/>
      <c r="D10" s="89"/>
      <c r="E10" s="89"/>
      <c r="F10" s="89"/>
      <c r="G10" s="89"/>
      <c r="H10" s="89"/>
      <c r="I10" s="89"/>
      <c r="J10" s="89"/>
      <c r="K10" s="134"/>
      <c r="L10" s="131"/>
      <c r="M10" s="131"/>
      <c r="N10" s="131"/>
      <c r="O10" s="131"/>
      <c r="P10" s="131"/>
      <c r="Q10" s="133"/>
    </row>
    <row r="11" spans="1:17" ht="10.5" customHeight="1" x14ac:dyDescent="0.35">
      <c r="B11" s="102"/>
      <c r="C11" s="89"/>
      <c r="D11" s="89"/>
      <c r="E11" s="89"/>
      <c r="F11" s="89"/>
      <c r="G11" s="89"/>
      <c r="H11" s="89"/>
      <c r="I11" s="89"/>
      <c r="J11" s="89"/>
      <c r="K11" s="134"/>
      <c r="L11" s="134"/>
      <c r="M11" s="134"/>
      <c r="N11" s="134"/>
      <c r="O11" s="134"/>
      <c r="P11" s="134"/>
      <c r="Q11" s="136"/>
    </row>
    <row r="12" spans="1:17" ht="10.5" customHeight="1" x14ac:dyDescent="0.35">
      <c r="B12" s="102"/>
      <c r="C12" s="89"/>
      <c r="D12" s="89"/>
      <c r="E12" s="89"/>
      <c r="F12" s="89"/>
      <c r="G12" s="89"/>
      <c r="H12" s="89"/>
      <c r="I12" s="89"/>
      <c r="J12" s="89"/>
      <c r="K12" s="134"/>
      <c r="L12" s="134"/>
      <c r="M12" s="134"/>
      <c r="N12" s="134"/>
      <c r="O12" s="134"/>
      <c r="P12" s="134"/>
      <c r="Q12" s="136"/>
    </row>
    <row r="13" spans="1:17" ht="10.5" customHeight="1" x14ac:dyDescent="0.35">
      <c r="B13" s="102"/>
      <c r="C13" s="89"/>
      <c r="D13" s="89"/>
      <c r="E13" s="89"/>
      <c r="F13" s="89"/>
      <c r="G13" s="89"/>
      <c r="H13" s="89"/>
      <c r="I13" s="89"/>
      <c r="J13" s="89"/>
      <c r="K13" s="134"/>
      <c r="L13" s="134"/>
      <c r="M13" s="134"/>
      <c r="N13" s="134"/>
      <c r="O13" s="134"/>
      <c r="P13" s="134"/>
      <c r="Q13" s="136"/>
    </row>
    <row r="14" spans="1:17" ht="10.5" customHeight="1" x14ac:dyDescent="0.35">
      <c r="B14" s="102"/>
      <c r="C14" s="89"/>
      <c r="D14" s="89"/>
      <c r="E14" s="89"/>
      <c r="F14" s="89"/>
      <c r="G14" s="89"/>
      <c r="H14" s="89"/>
      <c r="I14" s="89"/>
      <c r="J14" s="89"/>
      <c r="K14" s="134"/>
      <c r="L14" s="134"/>
      <c r="M14" s="134"/>
      <c r="N14" s="134"/>
      <c r="O14" s="134"/>
      <c r="P14" s="134"/>
      <c r="Q14" s="136"/>
    </row>
    <row r="15" spans="1:17" ht="10.5" customHeight="1" x14ac:dyDescent="0.35">
      <c r="B15" s="102"/>
      <c r="C15" s="89"/>
      <c r="D15" s="89"/>
      <c r="E15" s="89"/>
      <c r="F15" s="89"/>
      <c r="G15" s="89"/>
      <c r="H15" s="89"/>
      <c r="I15" s="89"/>
      <c r="J15" s="89"/>
      <c r="K15" s="134"/>
      <c r="L15" s="134"/>
      <c r="M15" s="134"/>
      <c r="N15" s="134"/>
      <c r="O15" s="134"/>
      <c r="P15" s="134"/>
      <c r="Q15" s="136"/>
    </row>
    <row r="16" spans="1:17" ht="10.5" customHeight="1" x14ac:dyDescent="0.35">
      <c r="B16" s="102"/>
      <c r="C16" s="89"/>
      <c r="D16" s="89"/>
      <c r="E16" s="89"/>
      <c r="F16" s="89"/>
      <c r="G16" s="89"/>
      <c r="H16" s="89"/>
      <c r="I16" s="89"/>
      <c r="J16" s="89"/>
      <c r="K16" s="134"/>
      <c r="L16" s="134"/>
      <c r="M16" s="134"/>
      <c r="N16" s="134"/>
      <c r="O16" s="134"/>
      <c r="P16" s="134"/>
      <c r="Q16" s="136"/>
    </row>
    <row r="17" spans="2:17" ht="10.5" customHeight="1" x14ac:dyDescent="0.35">
      <c r="B17" s="102"/>
      <c r="C17" s="89"/>
      <c r="D17" s="89"/>
      <c r="E17" s="89"/>
      <c r="F17" s="89"/>
      <c r="G17" s="89"/>
      <c r="H17" s="89"/>
      <c r="I17" s="89"/>
      <c r="J17" s="89"/>
      <c r="K17" s="137"/>
      <c r="L17" s="134"/>
      <c r="M17" s="134"/>
      <c r="N17" s="134"/>
      <c r="O17" s="134"/>
      <c r="P17" s="134"/>
      <c r="Q17" s="136"/>
    </row>
    <row r="18" spans="2:17" ht="10.5" customHeight="1" x14ac:dyDescent="0.35">
      <c r="B18" s="102"/>
      <c r="C18" s="89"/>
      <c r="D18" s="89"/>
      <c r="E18" s="89"/>
      <c r="F18" s="89"/>
      <c r="G18" s="89"/>
      <c r="H18" s="89"/>
      <c r="I18" s="89"/>
      <c r="J18" s="89"/>
      <c r="K18" s="137"/>
      <c r="L18" s="134"/>
      <c r="M18" s="134"/>
      <c r="N18" s="134"/>
      <c r="O18" s="134"/>
      <c r="P18" s="134"/>
      <c r="Q18" s="136"/>
    </row>
    <row r="19" spans="2:17" ht="10.5" customHeight="1" x14ac:dyDescent="0.35">
      <c r="B19" s="102"/>
      <c r="C19" s="89"/>
      <c r="D19" s="89"/>
      <c r="E19" s="89"/>
      <c r="F19" s="89"/>
      <c r="G19" s="89"/>
      <c r="H19" s="89"/>
      <c r="I19" s="89"/>
      <c r="J19" s="89"/>
      <c r="K19" s="137"/>
      <c r="L19" s="134"/>
      <c r="M19" s="134"/>
      <c r="N19" s="134"/>
      <c r="O19" s="134"/>
      <c r="P19" s="134"/>
      <c r="Q19" s="136"/>
    </row>
    <row r="20" spans="2:17" ht="10.5" customHeight="1" x14ac:dyDescent="0.35">
      <c r="B20" s="102"/>
      <c r="C20" s="89"/>
      <c r="D20" s="89"/>
      <c r="E20" s="89"/>
      <c r="F20" s="89"/>
      <c r="G20" s="89"/>
      <c r="H20" s="89"/>
      <c r="I20" s="89"/>
      <c r="J20" s="89"/>
      <c r="K20" s="134"/>
      <c r="L20" s="134"/>
      <c r="M20" s="134"/>
      <c r="N20" s="134"/>
      <c r="O20" s="134"/>
      <c r="P20" s="134"/>
      <c r="Q20" s="136"/>
    </row>
    <row r="21" spans="2:17" ht="10.5" customHeight="1" x14ac:dyDescent="0.35">
      <c r="B21" s="102"/>
      <c r="C21" s="89"/>
      <c r="D21" s="89"/>
      <c r="E21" s="89"/>
      <c r="F21" s="89"/>
      <c r="G21" s="89"/>
      <c r="H21" s="89"/>
      <c r="I21" s="89"/>
      <c r="J21" s="89"/>
      <c r="K21" s="134"/>
      <c r="L21" s="134"/>
      <c r="M21" s="134"/>
      <c r="N21" s="134"/>
      <c r="O21" s="134"/>
      <c r="P21" s="134"/>
      <c r="Q21" s="136"/>
    </row>
    <row r="22" spans="2:17" ht="10.5" customHeight="1" x14ac:dyDescent="0.35">
      <c r="B22" s="102"/>
      <c r="C22" s="89"/>
      <c r="D22" s="89"/>
      <c r="E22" s="89"/>
      <c r="F22" s="89"/>
      <c r="G22" s="89"/>
      <c r="H22" s="89"/>
      <c r="I22" s="89"/>
      <c r="J22" s="89"/>
      <c r="K22" s="134"/>
      <c r="L22" s="134"/>
      <c r="M22" s="134"/>
      <c r="N22" s="134"/>
      <c r="O22" s="134"/>
      <c r="P22" s="134"/>
      <c r="Q22" s="136"/>
    </row>
    <row r="23" spans="2:17" ht="10.5" customHeight="1" x14ac:dyDescent="0.35">
      <c r="B23" s="102"/>
      <c r="C23" s="89"/>
      <c r="D23" s="89"/>
      <c r="E23" s="89"/>
      <c r="F23" s="89"/>
      <c r="G23" s="89"/>
      <c r="H23" s="89"/>
      <c r="I23" s="89"/>
      <c r="J23" s="89"/>
      <c r="K23" s="134"/>
      <c r="L23" s="134"/>
      <c r="M23" s="134"/>
      <c r="N23" s="134"/>
      <c r="O23" s="134"/>
      <c r="P23" s="134"/>
      <c r="Q23" s="136"/>
    </row>
    <row r="24" spans="2:17" ht="10.5" customHeight="1" x14ac:dyDescent="0.35">
      <c r="B24" s="102"/>
      <c r="C24" s="89"/>
      <c r="D24" s="89"/>
      <c r="E24" s="89"/>
      <c r="F24" s="89"/>
      <c r="G24" s="89"/>
      <c r="H24" s="89"/>
      <c r="I24" s="89"/>
      <c r="J24" s="89"/>
      <c r="K24" s="134"/>
      <c r="L24" s="134"/>
      <c r="M24" s="134"/>
      <c r="N24" s="134"/>
      <c r="O24" s="134"/>
      <c r="P24" s="134"/>
      <c r="Q24" s="136"/>
    </row>
    <row r="25" spans="2:17" ht="10.5" customHeight="1" x14ac:dyDescent="0.35">
      <c r="B25" s="102"/>
      <c r="C25" s="89"/>
      <c r="D25" s="89"/>
      <c r="E25" s="89"/>
      <c r="F25" s="89"/>
      <c r="G25" s="89"/>
      <c r="H25" s="89"/>
      <c r="I25" s="89"/>
      <c r="J25" s="89"/>
      <c r="K25" s="134"/>
      <c r="L25" s="134"/>
      <c r="M25" s="134"/>
      <c r="N25" s="134"/>
      <c r="O25" s="134"/>
      <c r="P25" s="134"/>
      <c r="Q25" s="136"/>
    </row>
    <row r="26" spans="2:17" ht="10.5" customHeight="1" x14ac:dyDescent="0.35">
      <c r="B26" s="102"/>
      <c r="C26" s="89"/>
      <c r="D26" s="89"/>
      <c r="E26" s="89"/>
      <c r="F26" s="89"/>
      <c r="G26" s="89"/>
      <c r="H26" s="89"/>
      <c r="I26" s="89"/>
      <c r="J26" s="89"/>
      <c r="K26" s="134"/>
      <c r="L26" s="134"/>
      <c r="M26" s="134"/>
      <c r="N26" s="134"/>
      <c r="O26" s="134"/>
      <c r="P26" s="134"/>
      <c r="Q26" s="136"/>
    </row>
    <row r="27" spans="2:17" ht="10.5" customHeight="1" x14ac:dyDescent="0.35">
      <c r="B27" s="102"/>
      <c r="C27" s="89"/>
      <c r="D27" s="89"/>
      <c r="E27" s="89"/>
      <c r="F27" s="89"/>
      <c r="G27" s="89"/>
      <c r="H27" s="89"/>
      <c r="I27" s="89"/>
      <c r="J27" s="89"/>
      <c r="K27" s="134"/>
      <c r="L27" s="134"/>
      <c r="M27" s="134"/>
      <c r="N27" s="134"/>
      <c r="O27" s="134"/>
      <c r="P27" s="134"/>
      <c r="Q27" s="136"/>
    </row>
    <row r="28" spans="2:17" ht="10.5" customHeight="1" x14ac:dyDescent="0.35">
      <c r="B28" s="102"/>
      <c r="C28" s="89"/>
      <c r="D28" s="89"/>
      <c r="E28" s="89"/>
      <c r="F28" s="89"/>
      <c r="G28" s="89"/>
      <c r="H28" s="89"/>
      <c r="I28" s="89"/>
      <c r="J28" s="89"/>
      <c r="K28" s="134"/>
      <c r="L28" s="134"/>
      <c r="M28" s="134"/>
      <c r="N28" s="134"/>
      <c r="O28" s="134"/>
      <c r="P28" s="134"/>
      <c r="Q28" s="136"/>
    </row>
    <row r="29" spans="2:17" ht="10.5" customHeight="1" x14ac:dyDescent="0.35">
      <c r="B29" s="102"/>
      <c r="C29" s="89"/>
      <c r="D29" s="89"/>
      <c r="E29" s="89"/>
      <c r="F29" s="89"/>
      <c r="G29" s="89"/>
      <c r="H29" s="89"/>
      <c r="I29" s="89"/>
      <c r="J29" s="89"/>
      <c r="K29" s="134"/>
      <c r="L29" s="134"/>
      <c r="M29" s="134"/>
      <c r="N29" s="134"/>
      <c r="O29" s="134"/>
      <c r="P29" s="134"/>
      <c r="Q29" s="136"/>
    </row>
    <row r="30" spans="2:17" ht="10.5" customHeight="1" x14ac:dyDescent="0.35">
      <c r="B30" s="102"/>
      <c r="C30" s="89"/>
      <c r="D30" s="89"/>
      <c r="E30" s="89"/>
      <c r="F30" s="89"/>
      <c r="G30" s="89"/>
      <c r="H30" s="89"/>
      <c r="I30" s="89"/>
      <c r="J30" s="89"/>
      <c r="K30" s="134"/>
      <c r="L30" s="134"/>
      <c r="M30" s="134"/>
      <c r="N30" s="134"/>
      <c r="O30" s="134"/>
      <c r="P30" s="134"/>
      <c r="Q30" s="136"/>
    </row>
    <row r="31" spans="2:17" ht="10.5" customHeight="1" x14ac:dyDescent="0.35">
      <c r="B31" s="102"/>
      <c r="C31" s="89"/>
      <c r="D31" s="89"/>
      <c r="E31" s="89"/>
      <c r="F31" s="89"/>
      <c r="G31" s="89"/>
      <c r="H31" s="89"/>
      <c r="I31" s="89"/>
      <c r="J31" s="89"/>
      <c r="K31" s="134"/>
      <c r="L31" s="134"/>
      <c r="M31" s="134"/>
      <c r="N31" s="134"/>
      <c r="O31" s="134"/>
      <c r="P31" s="134"/>
      <c r="Q31" s="136"/>
    </row>
    <row r="32" spans="2:17" ht="10.5" customHeight="1" x14ac:dyDescent="0.35">
      <c r="B32" s="102"/>
      <c r="C32" s="89"/>
      <c r="D32" s="89"/>
      <c r="E32" s="89"/>
      <c r="F32" s="89"/>
      <c r="G32" s="89"/>
      <c r="H32" s="89"/>
      <c r="I32" s="89"/>
      <c r="J32" s="89"/>
      <c r="K32" s="134"/>
      <c r="L32" s="134"/>
      <c r="M32" s="134"/>
      <c r="N32" s="134"/>
      <c r="O32" s="134"/>
      <c r="P32" s="134"/>
      <c r="Q32" s="136"/>
    </row>
    <row r="33" spans="2:17" ht="10.5" customHeight="1" x14ac:dyDescent="0.35">
      <c r="B33" s="102"/>
      <c r="C33" s="89"/>
      <c r="D33" s="89"/>
      <c r="E33" s="89"/>
      <c r="F33" s="89"/>
      <c r="G33" s="89"/>
      <c r="H33" s="89"/>
      <c r="I33" s="89"/>
      <c r="J33" s="89"/>
      <c r="K33" s="134"/>
      <c r="L33" s="134"/>
      <c r="M33" s="134"/>
      <c r="N33" s="134"/>
      <c r="O33" s="134"/>
      <c r="P33" s="134"/>
      <c r="Q33" s="136"/>
    </row>
    <row r="34" spans="2:17" ht="10.5" customHeight="1" x14ac:dyDescent="0.35">
      <c r="B34" s="102"/>
      <c r="C34" s="89"/>
      <c r="D34" s="89"/>
      <c r="E34" s="89"/>
      <c r="F34" s="89"/>
      <c r="G34" s="89"/>
      <c r="H34" s="89"/>
      <c r="I34" s="89"/>
      <c r="J34" s="89"/>
      <c r="K34" s="134"/>
      <c r="L34" s="134"/>
      <c r="M34" s="134"/>
      <c r="N34" s="134"/>
      <c r="O34" s="134"/>
      <c r="P34" s="134"/>
      <c r="Q34" s="136"/>
    </row>
    <row r="35" spans="2:17" ht="10.5" customHeight="1" x14ac:dyDescent="0.35">
      <c r="B35" s="102"/>
      <c r="C35" s="89"/>
      <c r="D35" s="89"/>
      <c r="E35" s="89"/>
      <c r="F35" s="89"/>
      <c r="G35" s="89"/>
      <c r="H35" s="89"/>
      <c r="I35" s="89"/>
      <c r="J35" s="89"/>
      <c r="K35" s="134"/>
      <c r="L35" s="134"/>
      <c r="M35" s="134"/>
      <c r="N35" s="134"/>
      <c r="O35" s="134"/>
      <c r="P35" s="134"/>
      <c r="Q35" s="136"/>
    </row>
    <row r="36" spans="2:17" ht="10.5" customHeight="1" x14ac:dyDescent="0.35">
      <c r="B36" s="102"/>
      <c r="C36" s="89"/>
      <c r="D36" s="89"/>
      <c r="E36" s="89"/>
      <c r="F36" s="89"/>
      <c r="G36" s="89"/>
      <c r="H36" s="89"/>
      <c r="I36" s="89"/>
      <c r="J36" s="89"/>
      <c r="K36" s="134"/>
      <c r="L36" s="134"/>
      <c r="M36" s="134"/>
      <c r="N36" s="134"/>
      <c r="O36" s="134"/>
      <c r="P36" s="134"/>
      <c r="Q36" s="136"/>
    </row>
    <row r="37" spans="2:17" ht="10.5" customHeight="1" x14ac:dyDescent="0.35">
      <c r="B37" s="102"/>
      <c r="C37" s="89"/>
      <c r="D37" s="89"/>
      <c r="E37" s="89"/>
      <c r="F37" s="89"/>
      <c r="G37" s="89"/>
      <c r="H37" s="89"/>
      <c r="I37" s="89"/>
      <c r="J37" s="89"/>
      <c r="K37" s="134"/>
      <c r="L37" s="134"/>
      <c r="M37" s="134"/>
      <c r="N37" s="134"/>
      <c r="O37" s="134"/>
      <c r="P37" s="134"/>
      <c r="Q37" s="136"/>
    </row>
    <row r="38" spans="2:17" ht="10.5" customHeight="1" x14ac:dyDescent="0.35">
      <c r="B38" s="102"/>
      <c r="C38" s="89"/>
      <c r="D38" s="89"/>
      <c r="E38" s="89"/>
      <c r="F38" s="89"/>
      <c r="G38" s="89"/>
      <c r="H38" s="89"/>
      <c r="I38" s="89"/>
      <c r="J38" s="89"/>
      <c r="K38" s="134"/>
      <c r="L38" s="134"/>
      <c r="M38" s="134"/>
      <c r="N38" s="134"/>
      <c r="O38" s="134"/>
      <c r="P38" s="134"/>
      <c r="Q38" s="136"/>
    </row>
    <row r="39" spans="2:17" ht="10.5" customHeight="1" x14ac:dyDescent="0.35">
      <c r="B39" s="102"/>
      <c r="C39" s="89"/>
      <c r="D39" s="89"/>
      <c r="E39" s="89"/>
      <c r="F39" s="89"/>
      <c r="G39" s="89"/>
      <c r="H39" s="89"/>
      <c r="I39" s="89"/>
      <c r="J39" s="89"/>
      <c r="K39" s="134"/>
      <c r="L39" s="134"/>
      <c r="M39" s="134"/>
      <c r="N39" s="134"/>
      <c r="O39" s="134"/>
      <c r="P39" s="134"/>
      <c r="Q39" s="136"/>
    </row>
    <row r="40" spans="2:17" s="18" customFormat="1" ht="10.5" customHeight="1" thickBot="1" x14ac:dyDescent="0.45">
      <c r="B40" s="103"/>
      <c r="C40" s="91"/>
      <c r="D40" s="91"/>
      <c r="E40" s="91"/>
      <c r="F40" s="91"/>
      <c r="G40" s="91"/>
      <c r="H40" s="91"/>
      <c r="I40" s="91"/>
      <c r="J40" s="104"/>
      <c r="K40" s="138"/>
      <c r="L40" s="138"/>
      <c r="M40" s="138"/>
      <c r="N40" s="138"/>
      <c r="O40" s="138"/>
      <c r="P40" s="138"/>
      <c r="Q40" s="139"/>
    </row>
    <row r="41" spans="2:17" s="20" customFormat="1" ht="6.75" customHeight="1" thickBot="1" x14ac:dyDescent="0.4">
      <c r="B41" s="9"/>
      <c r="C41" s="9"/>
      <c r="D41" s="9"/>
      <c r="E41" s="9"/>
      <c r="F41" s="9"/>
      <c r="G41" s="9"/>
      <c r="H41" s="9"/>
      <c r="I41" s="9"/>
    </row>
    <row r="42" spans="2:17" s="20" customFormat="1" ht="39.4" x14ac:dyDescent="0.35">
      <c r="B42" s="15"/>
      <c r="C42" s="87" t="str">
        <f>HPM!C42</f>
        <v>A - RD 543 Nord</v>
      </c>
      <c r="D42" s="85" t="str">
        <f>HPM!D42</f>
        <v>B - Avenue René Cassin</v>
      </c>
      <c r="E42" s="86" t="str">
        <f>HPM!E42</f>
        <v>C - RD 543 Sud</v>
      </c>
      <c r="F42" s="88" t="str">
        <f>HPM!F42</f>
        <v>D - Avenue Jean Moulin</v>
      </c>
      <c r="G42" s="17" t="s">
        <v>61</v>
      </c>
    </row>
    <row r="43" spans="2:17" s="20" customFormat="1" ht="21" customHeight="1" x14ac:dyDescent="0.35">
      <c r="B43" s="126" t="s">
        <v>64</v>
      </c>
      <c r="C43" s="64">
        <v>7</v>
      </c>
      <c r="D43" s="64">
        <v>5</v>
      </c>
      <c r="E43" s="64">
        <v>8</v>
      </c>
      <c r="F43" s="64">
        <v>4</v>
      </c>
      <c r="G43" s="83">
        <f t="shared" ref="G43:G78" si="0">SUM(C43:F43)</f>
        <v>24</v>
      </c>
    </row>
    <row r="44" spans="2:17" s="20" customFormat="1" ht="21" customHeight="1" x14ac:dyDescent="0.35">
      <c r="B44" s="127"/>
      <c r="C44" s="64">
        <v>6</v>
      </c>
      <c r="D44" s="64">
        <v>9</v>
      </c>
      <c r="E44" s="64">
        <v>11</v>
      </c>
      <c r="F44" s="64">
        <v>3</v>
      </c>
      <c r="G44" s="83">
        <f t="shared" si="0"/>
        <v>29</v>
      </c>
    </row>
    <row r="45" spans="2:17" s="20" customFormat="1" ht="21" customHeight="1" x14ac:dyDescent="0.35">
      <c r="B45" s="128"/>
      <c r="C45" s="64">
        <v>7</v>
      </c>
      <c r="D45" s="64">
        <v>6</v>
      </c>
      <c r="E45" s="64">
        <v>16</v>
      </c>
      <c r="F45" s="64">
        <v>4</v>
      </c>
      <c r="G45" s="83">
        <f t="shared" si="0"/>
        <v>33</v>
      </c>
    </row>
    <row r="46" spans="2:17" s="20" customFormat="1" ht="21" customHeight="1" x14ac:dyDescent="0.35">
      <c r="B46" s="126" t="s">
        <v>65</v>
      </c>
      <c r="C46" s="64">
        <v>8</v>
      </c>
      <c r="D46" s="64">
        <v>4</v>
      </c>
      <c r="E46" s="64">
        <v>9</v>
      </c>
      <c r="F46" s="64">
        <v>6</v>
      </c>
      <c r="G46" s="83">
        <f t="shared" si="0"/>
        <v>27</v>
      </c>
    </row>
    <row r="47" spans="2:17" s="20" customFormat="1" ht="21" customHeight="1" x14ac:dyDescent="0.35">
      <c r="B47" s="127"/>
      <c r="C47" s="64">
        <v>7</v>
      </c>
      <c r="D47" s="64">
        <v>4</v>
      </c>
      <c r="E47" s="64">
        <v>7</v>
      </c>
      <c r="F47" s="64">
        <v>5</v>
      </c>
      <c r="G47" s="83">
        <f t="shared" si="0"/>
        <v>23</v>
      </c>
    </row>
    <row r="48" spans="2:17" s="20" customFormat="1" ht="21" customHeight="1" x14ac:dyDescent="0.35">
      <c r="B48" s="128"/>
      <c r="C48" s="64">
        <v>6</v>
      </c>
      <c r="D48" s="64">
        <v>9</v>
      </c>
      <c r="E48" s="64">
        <v>12</v>
      </c>
      <c r="F48" s="64">
        <v>4</v>
      </c>
      <c r="G48" s="83">
        <f t="shared" si="0"/>
        <v>31</v>
      </c>
    </row>
    <row r="49" spans="2:7" s="20" customFormat="1" ht="21" customHeight="1" x14ac:dyDescent="0.35">
      <c r="B49" s="126" t="s">
        <v>66</v>
      </c>
      <c r="C49" s="64">
        <v>9</v>
      </c>
      <c r="D49" s="64">
        <v>3</v>
      </c>
      <c r="E49" s="64">
        <v>13</v>
      </c>
      <c r="F49" s="64">
        <v>9</v>
      </c>
      <c r="G49" s="83">
        <f t="shared" si="0"/>
        <v>34</v>
      </c>
    </row>
    <row r="50" spans="2:7" s="20" customFormat="1" ht="21" customHeight="1" x14ac:dyDescent="0.35">
      <c r="B50" s="127"/>
      <c r="C50" s="64">
        <v>9</v>
      </c>
      <c r="D50" s="64">
        <v>7</v>
      </c>
      <c r="E50" s="64">
        <v>10</v>
      </c>
      <c r="F50" s="64">
        <v>5</v>
      </c>
      <c r="G50" s="83">
        <f t="shared" si="0"/>
        <v>31</v>
      </c>
    </row>
    <row r="51" spans="2:7" s="20" customFormat="1" ht="21" customHeight="1" x14ac:dyDescent="0.35">
      <c r="B51" s="128"/>
      <c r="C51" s="64">
        <v>8</v>
      </c>
      <c r="D51" s="64">
        <v>6</v>
      </c>
      <c r="E51" s="64">
        <v>8</v>
      </c>
      <c r="F51" s="64">
        <v>6</v>
      </c>
      <c r="G51" s="83">
        <f t="shared" si="0"/>
        <v>28</v>
      </c>
    </row>
    <row r="52" spans="2:7" s="20" customFormat="1" ht="21" customHeight="1" x14ac:dyDescent="0.35">
      <c r="B52" s="126" t="s">
        <v>67</v>
      </c>
      <c r="C52" s="64">
        <v>12</v>
      </c>
      <c r="D52" s="64">
        <v>6</v>
      </c>
      <c r="E52" s="64">
        <v>14</v>
      </c>
      <c r="F52" s="64">
        <v>4</v>
      </c>
      <c r="G52" s="83">
        <f t="shared" si="0"/>
        <v>36</v>
      </c>
    </row>
    <row r="53" spans="2:7" s="20" customFormat="1" ht="21" customHeight="1" x14ac:dyDescent="0.35">
      <c r="B53" s="127"/>
      <c r="C53" s="64">
        <v>13</v>
      </c>
      <c r="D53" s="64">
        <v>5</v>
      </c>
      <c r="E53" s="64">
        <v>18</v>
      </c>
      <c r="F53" s="64">
        <v>3</v>
      </c>
      <c r="G53" s="83">
        <f t="shared" si="0"/>
        <v>39</v>
      </c>
    </row>
    <row r="54" spans="2:7" s="20" customFormat="1" ht="21" customHeight="1" x14ac:dyDescent="0.35">
      <c r="B54" s="128"/>
      <c r="C54" s="64">
        <v>11</v>
      </c>
      <c r="D54" s="64">
        <v>6</v>
      </c>
      <c r="E54" s="64">
        <v>21</v>
      </c>
      <c r="F54" s="64">
        <v>4</v>
      </c>
      <c r="G54" s="83">
        <f t="shared" si="0"/>
        <v>42</v>
      </c>
    </row>
    <row r="55" spans="2:7" s="20" customFormat="1" ht="21" customHeight="1" x14ac:dyDescent="0.35">
      <c r="B55" s="126" t="s">
        <v>68</v>
      </c>
      <c r="C55" s="64">
        <v>11</v>
      </c>
      <c r="D55" s="64">
        <v>3</v>
      </c>
      <c r="E55" s="64">
        <v>18</v>
      </c>
      <c r="F55" s="64">
        <v>3</v>
      </c>
      <c r="G55" s="83">
        <f t="shared" si="0"/>
        <v>35</v>
      </c>
    </row>
    <row r="56" spans="2:7" s="20" customFormat="1" ht="21" customHeight="1" x14ac:dyDescent="0.35">
      <c r="B56" s="127"/>
      <c r="C56" s="64">
        <v>12</v>
      </c>
      <c r="D56" s="64">
        <v>11</v>
      </c>
      <c r="E56" s="64">
        <v>10</v>
      </c>
      <c r="F56" s="64">
        <v>2</v>
      </c>
      <c r="G56" s="83">
        <f t="shared" si="0"/>
        <v>35</v>
      </c>
    </row>
    <row r="57" spans="2:7" s="20" customFormat="1" ht="21" customHeight="1" x14ac:dyDescent="0.35">
      <c r="B57" s="128"/>
      <c r="C57" s="64">
        <v>12</v>
      </c>
      <c r="D57" s="64">
        <v>7</v>
      </c>
      <c r="E57" s="64">
        <v>7</v>
      </c>
      <c r="F57" s="64">
        <v>8</v>
      </c>
      <c r="G57" s="83">
        <f t="shared" si="0"/>
        <v>34</v>
      </c>
    </row>
    <row r="58" spans="2:7" s="20" customFormat="1" ht="21" customHeight="1" x14ac:dyDescent="0.35">
      <c r="B58" s="126" t="s">
        <v>69</v>
      </c>
      <c r="C58" s="64">
        <v>9</v>
      </c>
      <c r="D58" s="64">
        <v>10</v>
      </c>
      <c r="E58" s="64">
        <v>12</v>
      </c>
      <c r="F58" s="64">
        <v>2</v>
      </c>
      <c r="G58" s="83">
        <f t="shared" si="0"/>
        <v>33</v>
      </c>
    </row>
    <row r="59" spans="2:7" s="20" customFormat="1" ht="21" customHeight="1" x14ac:dyDescent="0.35">
      <c r="B59" s="127"/>
      <c r="C59" s="64">
        <v>9</v>
      </c>
      <c r="D59" s="64">
        <v>3</v>
      </c>
      <c r="E59" s="64">
        <v>14</v>
      </c>
      <c r="F59" s="64">
        <v>6</v>
      </c>
      <c r="G59" s="83">
        <f t="shared" si="0"/>
        <v>32</v>
      </c>
    </row>
    <row r="60" spans="2:7" s="20" customFormat="1" ht="21" customHeight="1" x14ac:dyDescent="0.35">
      <c r="B60" s="128"/>
      <c r="C60" s="64">
        <v>9</v>
      </c>
      <c r="D60" s="64">
        <v>13</v>
      </c>
      <c r="E60" s="64">
        <v>16</v>
      </c>
      <c r="F60" s="64">
        <v>4</v>
      </c>
      <c r="G60" s="83">
        <f t="shared" si="0"/>
        <v>42</v>
      </c>
    </row>
    <row r="61" spans="2:7" s="20" customFormat="1" ht="21" customHeight="1" x14ac:dyDescent="0.35">
      <c r="B61" s="126" t="s">
        <v>70</v>
      </c>
      <c r="C61" s="64">
        <v>11</v>
      </c>
      <c r="D61" s="64">
        <v>18</v>
      </c>
      <c r="E61" s="64">
        <v>15</v>
      </c>
      <c r="F61" s="64">
        <v>6</v>
      </c>
      <c r="G61" s="83">
        <f t="shared" si="0"/>
        <v>50</v>
      </c>
    </row>
    <row r="62" spans="2:7" s="20" customFormat="1" ht="21" customHeight="1" x14ac:dyDescent="0.35">
      <c r="B62" s="127"/>
      <c r="C62" s="64">
        <v>9</v>
      </c>
      <c r="D62" s="64">
        <v>14</v>
      </c>
      <c r="E62" s="64">
        <v>17</v>
      </c>
      <c r="F62" s="64">
        <v>6</v>
      </c>
      <c r="G62" s="83">
        <f t="shared" si="0"/>
        <v>46</v>
      </c>
    </row>
    <row r="63" spans="2:7" s="20" customFormat="1" ht="21" customHeight="1" x14ac:dyDescent="0.35">
      <c r="B63" s="128"/>
      <c r="C63" s="64">
        <v>8</v>
      </c>
      <c r="D63" s="64">
        <v>15</v>
      </c>
      <c r="E63" s="64">
        <v>18</v>
      </c>
      <c r="F63" s="64">
        <v>6</v>
      </c>
      <c r="G63" s="83">
        <f t="shared" si="0"/>
        <v>47</v>
      </c>
    </row>
    <row r="64" spans="2:7" s="20" customFormat="1" ht="21" customHeight="1" x14ac:dyDescent="0.35">
      <c r="B64" s="126" t="s">
        <v>71</v>
      </c>
      <c r="C64" s="64">
        <v>12</v>
      </c>
      <c r="D64" s="64">
        <v>15</v>
      </c>
      <c r="E64" s="64">
        <v>22</v>
      </c>
      <c r="F64" s="64">
        <v>4</v>
      </c>
      <c r="G64" s="83">
        <f t="shared" si="0"/>
        <v>53</v>
      </c>
    </row>
    <row r="65" spans="2:9" s="20" customFormat="1" ht="21" customHeight="1" x14ac:dyDescent="0.35">
      <c r="B65" s="127"/>
      <c r="C65" s="64">
        <v>9</v>
      </c>
      <c r="D65" s="64">
        <v>22</v>
      </c>
      <c r="E65" s="64">
        <v>25</v>
      </c>
      <c r="F65" s="64">
        <v>4</v>
      </c>
      <c r="G65" s="83">
        <f t="shared" si="0"/>
        <v>60</v>
      </c>
    </row>
    <row r="66" spans="2:9" s="20" customFormat="1" ht="21" customHeight="1" x14ac:dyDescent="0.35">
      <c r="B66" s="128"/>
      <c r="C66" s="64">
        <v>10</v>
      </c>
      <c r="D66" s="64">
        <v>16</v>
      </c>
      <c r="E66" s="64">
        <v>30</v>
      </c>
      <c r="F66" s="64">
        <v>5</v>
      </c>
      <c r="G66" s="83">
        <f t="shared" si="0"/>
        <v>61</v>
      </c>
    </row>
    <row r="67" spans="2:9" s="20" customFormat="1" ht="21" customHeight="1" x14ac:dyDescent="0.35">
      <c r="B67" s="126" t="s">
        <v>72</v>
      </c>
      <c r="C67" s="64">
        <v>8</v>
      </c>
      <c r="D67" s="64">
        <v>19</v>
      </c>
      <c r="E67" s="64">
        <v>35</v>
      </c>
      <c r="F67" s="64">
        <v>3</v>
      </c>
      <c r="G67" s="83">
        <f t="shared" si="0"/>
        <v>65</v>
      </c>
    </row>
    <row r="68" spans="2:9" s="20" customFormat="1" ht="21" customHeight="1" x14ac:dyDescent="0.35">
      <c r="B68" s="127"/>
      <c r="C68" s="64">
        <v>6</v>
      </c>
      <c r="D68" s="64">
        <v>18</v>
      </c>
      <c r="E68" s="64">
        <v>40</v>
      </c>
      <c r="F68" s="64">
        <v>3</v>
      </c>
      <c r="G68" s="83">
        <f t="shared" si="0"/>
        <v>67</v>
      </c>
    </row>
    <row r="69" spans="2:9" s="20" customFormat="1" ht="21" customHeight="1" x14ac:dyDescent="0.35">
      <c r="B69" s="128"/>
      <c r="C69" s="64">
        <v>8</v>
      </c>
      <c r="D69" s="64">
        <v>22</v>
      </c>
      <c r="E69" s="64">
        <v>40</v>
      </c>
      <c r="F69" s="64">
        <v>3</v>
      </c>
      <c r="G69" s="83">
        <f t="shared" si="0"/>
        <v>73</v>
      </c>
    </row>
    <row r="70" spans="2:9" s="20" customFormat="1" ht="21" customHeight="1" x14ac:dyDescent="0.35">
      <c r="B70" s="126" t="s">
        <v>73</v>
      </c>
      <c r="C70" s="64">
        <v>7</v>
      </c>
      <c r="D70" s="64">
        <v>25</v>
      </c>
      <c r="E70" s="64">
        <v>35</v>
      </c>
      <c r="F70" s="64">
        <v>2</v>
      </c>
      <c r="G70" s="83">
        <f t="shared" si="0"/>
        <v>69</v>
      </c>
    </row>
    <row r="71" spans="2:9" s="20" customFormat="1" ht="21" customHeight="1" x14ac:dyDescent="0.35">
      <c r="B71" s="127"/>
      <c r="C71" s="64">
        <v>3</v>
      </c>
      <c r="D71" s="64">
        <v>21</v>
      </c>
      <c r="E71" s="64">
        <v>38</v>
      </c>
      <c r="F71" s="64">
        <v>9</v>
      </c>
      <c r="G71" s="83">
        <f t="shared" si="0"/>
        <v>71</v>
      </c>
    </row>
    <row r="72" spans="2:9" s="20" customFormat="1" ht="21" customHeight="1" x14ac:dyDescent="0.35">
      <c r="B72" s="128"/>
      <c r="C72" s="64">
        <v>7</v>
      </c>
      <c r="D72" s="64">
        <v>25</v>
      </c>
      <c r="E72" s="64">
        <v>55</v>
      </c>
      <c r="F72" s="64">
        <v>10</v>
      </c>
      <c r="G72" s="83">
        <f t="shared" si="0"/>
        <v>97</v>
      </c>
    </row>
    <row r="73" spans="2:9" s="20" customFormat="1" ht="21" customHeight="1" x14ac:dyDescent="0.35">
      <c r="B73" s="126" t="s">
        <v>74</v>
      </c>
      <c r="C73" s="64">
        <v>11</v>
      </c>
      <c r="D73" s="64">
        <v>23</v>
      </c>
      <c r="E73" s="64">
        <v>65</v>
      </c>
      <c r="F73" s="64">
        <v>11</v>
      </c>
      <c r="G73" s="83">
        <f t="shared" si="0"/>
        <v>110</v>
      </c>
    </row>
    <row r="74" spans="2:9" s="20" customFormat="1" ht="21" customHeight="1" x14ac:dyDescent="0.35">
      <c r="B74" s="127"/>
      <c r="C74" s="64">
        <v>8</v>
      </c>
      <c r="D74" s="64">
        <v>20</v>
      </c>
      <c r="E74" s="64">
        <v>85</v>
      </c>
      <c r="F74" s="64">
        <v>11</v>
      </c>
      <c r="G74" s="83">
        <f t="shared" si="0"/>
        <v>124</v>
      </c>
    </row>
    <row r="75" spans="2:9" s="20" customFormat="1" ht="21" customHeight="1" x14ac:dyDescent="0.35">
      <c r="B75" s="128"/>
      <c r="C75" s="64">
        <v>12</v>
      </c>
      <c r="D75" s="64">
        <v>29</v>
      </c>
      <c r="E75" s="64">
        <v>95</v>
      </c>
      <c r="F75" s="64">
        <v>9</v>
      </c>
      <c r="G75" s="83">
        <f t="shared" si="0"/>
        <v>145</v>
      </c>
    </row>
    <row r="76" spans="2:9" s="20" customFormat="1" ht="21" customHeight="1" x14ac:dyDescent="0.35">
      <c r="B76" s="126" t="s">
        <v>75</v>
      </c>
      <c r="C76" s="64">
        <v>18</v>
      </c>
      <c r="D76" s="64">
        <v>28</v>
      </c>
      <c r="E76" s="64">
        <v>90</v>
      </c>
      <c r="F76" s="64">
        <v>11</v>
      </c>
      <c r="G76" s="83">
        <f t="shared" si="0"/>
        <v>147</v>
      </c>
    </row>
    <row r="77" spans="2:9" s="20" customFormat="1" ht="21" customHeight="1" x14ac:dyDescent="0.35">
      <c r="B77" s="127"/>
      <c r="C77" s="64">
        <v>19</v>
      </c>
      <c r="D77" s="64">
        <v>32</v>
      </c>
      <c r="E77" s="64">
        <v>95</v>
      </c>
      <c r="F77" s="64">
        <v>10</v>
      </c>
      <c r="G77" s="83">
        <f t="shared" si="0"/>
        <v>156</v>
      </c>
    </row>
    <row r="78" spans="2:9" s="20" customFormat="1" ht="21" customHeight="1" x14ac:dyDescent="0.35">
      <c r="B78" s="128"/>
      <c r="C78" s="64">
        <v>17</v>
      </c>
      <c r="D78" s="64">
        <v>36</v>
      </c>
      <c r="E78" s="64">
        <v>100</v>
      </c>
      <c r="F78" s="64">
        <v>4</v>
      </c>
      <c r="G78" s="83">
        <f t="shared" si="0"/>
        <v>157</v>
      </c>
    </row>
    <row r="79" spans="2:9" ht="33" customHeight="1" thickBot="1" x14ac:dyDescent="0.4">
      <c r="B79" s="21" t="s">
        <v>83</v>
      </c>
      <c r="C79" s="107">
        <f>IF(C43="","",AVERAGE(C43:C78))</f>
        <v>9.6666666666666661</v>
      </c>
      <c r="D79" s="107">
        <f>IF(D43="","",AVERAGE(D43:D78))</f>
        <v>14.305555555555555</v>
      </c>
      <c r="E79" s="107">
        <f>IF(E43="","",AVERAGE(E43:E78))</f>
        <v>31.222222222222221</v>
      </c>
      <c r="F79" s="107">
        <f>IF(F43="","",AVERAGE(F43:F78))</f>
        <v>5.5277777777777777</v>
      </c>
      <c r="G79" s="108">
        <f>AVERAGE(G43:G78)</f>
        <v>60.722222222222221</v>
      </c>
    </row>
    <row r="80" spans="2:9" ht="3.75" customHeight="1" x14ac:dyDescent="0.35">
      <c r="B80" s="105"/>
      <c r="C80" s="106"/>
      <c r="D80" s="106"/>
      <c r="E80" s="106"/>
      <c r="F80" s="106"/>
      <c r="G80" s="106"/>
      <c r="H80" s="106"/>
      <c r="I80" s="106"/>
    </row>
    <row r="81" spans="1:17" ht="3.75" customHeight="1" thickBot="1" x14ac:dyDescent="0.4"/>
    <row r="82" spans="1:17" ht="47.25" customHeight="1" thickBot="1" x14ac:dyDescent="0.5">
      <c r="A82" s="4"/>
      <c r="B82" s="115" t="s">
        <v>77</v>
      </c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29"/>
      <c r="O82" s="115"/>
      <c r="P82" s="116"/>
      <c r="Q82" s="129"/>
    </row>
    <row r="83" spans="1:17" ht="7.5" customHeight="1" thickBot="1" x14ac:dyDescent="0.4"/>
    <row r="84" spans="1:17" s="22" customFormat="1" ht="21.4" thickBot="1" x14ac:dyDescent="0.4">
      <c r="B84" s="112" t="str">
        <f>CONCATENATE('Détail HPM'!$B$2:$D$2," - ",'Détail HPM'!$B$3:$D$3)</f>
        <v>Intersection RD543/RD60 - Cabriès</v>
      </c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4"/>
    </row>
    <row r="85" spans="1:17" ht="7.5" customHeight="1" thickBot="1" x14ac:dyDescent="0.4"/>
    <row r="86" spans="1:17" ht="18" customHeight="1" thickBot="1" x14ac:dyDescent="0.4">
      <c r="B86" s="76" t="s">
        <v>56</v>
      </c>
      <c r="C86" s="140" t="str">
        <f>IF('Détail HPM'!$B$5="","",'Détail HPM'!$B$5)</f>
        <v>de 07h30 à 08h30</v>
      </c>
      <c r="D86" s="140"/>
      <c r="E86" s="140"/>
      <c r="F86" s="140"/>
      <c r="G86" s="140"/>
      <c r="H86" s="140"/>
      <c r="I86" s="141"/>
      <c r="K86" s="76" t="s">
        <v>44</v>
      </c>
      <c r="L86" s="140" t="str">
        <f>IF('Détail HPM'!$B$4="","",'Détail HPM'!$B$4)</f>
        <v>Jeudi 15/12</v>
      </c>
      <c r="M86" s="140"/>
      <c r="N86" s="140"/>
      <c r="O86" s="140"/>
      <c r="P86" s="140"/>
      <c r="Q86" s="141"/>
    </row>
    <row r="87" spans="1:17" ht="7.5" customHeight="1" thickBot="1" x14ac:dyDescent="0.4"/>
    <row r="88" spans="1:17" ht="39.4" x14ac:dyDescent="0.35">
      <c r="B88" s="92"/>
      <c r="C88" s="93" t="str">
        <f>C42</f>
        <v>A - RD 543 Nord</v>
      </c>
      <c r="D88" s="94" t="str">
        <f>D42</f>
        <v>B - Avenue René Cassin</v>
      </c>
      <c r="E88" s="95" t="str">
        <f>E42</f>
        <v>C - RD 543 Sud</v>
      </c>
      <c r="F88" s="96" t="str">
        <f>F42</f>
        <v>D - Avenue Jean Moulin</v>
      </c>
    </row>
    <row r="89" spans="1:17" ht="38.25" customHeight="1" x14ac:dyDescent="0.35">
      <c r="B89" s="97" t="s">
        <v>78</v>
      </c>
      <c r="C89" s="98">
        <v>80</v>
      </c>
      <c r="D89" s="98">
        <v>80</v>
      </c>
      <c r="E89" s="98">
        <v>70</v>
      </c>
      <c r="F89" s="98">
        <v>90</v>
      </c>
    </row>
    <row r="90" spans="1:17" ht="38.25" customHeight="1" x14ac:dyDescent="0.35">
      <c r="B90" s="97" t="s">
        <v>79</v>
      </c>
      <c r="C90" s="98">
        <v>25</v>
      </c>
      <c r="D90" s="98">
        <v>25</v>
      </c>
      <c r="E90" s="98">
        <v>35</v>
      </c>
      <c r="F90" s="98">
        <v>15</v>
      </c>
    </row>
    <row r="91" spans="1:17" ht="38.25" customHeight="1" thickBot="1" x14ac:dyDescent="0.4">
      <c r="B91" s="90" t="s">
        <v>80</v>
      </c>
      <c r="C91" s="99">
        <v>11</v>
      </c>
      <c r="D91" s="99">
        <v>11</v>
      </c>
      <c r="E91" s="99">
        <v>13</v>
      </c>
      <c r="F91" s="99">
        <v>6</v>
      </c>
    </row>
    <row r="92" spans="1:17" ht="9" customHeight="1" thickBot="1" x14ac:dyDescent="0.4"/>
    <row r="93" spans="1:17" s="20" customFormat="1" ht="39.4" x14ac:dyDescent="0.35">
      <c r="B93" s="15" t="s">
        <v>81</v>
      </c>
      <c r="C93" s="87" t="str">
        <f>C88</f>
        <v>A - RD 543 Nord</v>
      </c>
      <c r="D93" s="85" t="str">
        <f>D88</f>
        <v>B - Avenue René Cassin</v>
      </c>
      <c r="E93" s="86" t="str">
        <f>E88</f>
        <v>C - RD 543 Sud</v>
      </c>
      <c r="F93" s="88" t="str">
        <f>F88</f>
        <v>D - Avenue Jean Moulin</v>
      </c>
      <c r="G93" s="17" t="s">
        <v>82</v>
      </c>
    </row>
    <row r="94" spans="1:17" s="20" customFormat="1" ht="21" customHeight="1" x14ac:dyDescent="0.35">
      <c r="B94" s="126" t="s">
        <v>64</v>
      </c>
      <c r="C94" s="64">
        <f t="shared" ref="C94:F113" si="1">IF(C43="","",(C$89/2)+(ROUNDDOWN(C43/C$91,0)*C$89)+((ROUNDDOWN(C43/C$91,0))*C$90)+6)</f>
        <v>46</v>
      </c>
      <c r="D94" s="64">
        <f t="shared" si="1"/>
        <v>46</v>
      </c>
      <c r="E94" s="64">
        <f t="shared" si="1"/>
        <v>41</v>
      </c>
      <c r="F94" s="64">
        <f>IF(F43="","",(F$89/2)+(ROUNDDOWN(F43/F$91,0)*F$89)+((ROUNDDOWN(F43/F$91,0))*F$90)+6)</f>
        <v>51</v>
      </c>
      <c r="G94" s="83">
        <f t="shared" ref="G94:G129" si="2">AVERAGE(C94:F94)</f>
        <v>46</v>
      </c>
    </row>
    <row r="95" spans="1:17" s="20" customFormat="1" ht="21" customHeight="1" x14ac:dyDescent="0.35">
      <c r="B95" s="127"/>
      <c r="C95" s="64">
        <f t="shared" si="1"/>
        <v>46</v>
      </c>
      <c r="D95" s="64">
        <f t="shared" si="1"/>
        <v>46</v>
      </c>
      <c r="E95" s="64">
        <f t="shared" si="1"/>
        <v>41</v>
      </c>
      <c r="F95" s="64">
        <f t="shared" si="1"/>
        <v>51</v>
      </c>
      <c r="G95" s="83">
        <f t="shared" si="2"/>
        <v>46</v>
      </c>
    </row>
    <row r="96" spans="1:17" s="20" customFormat="1" ht="21" customHeight="1" x14ac:dyDescent="0.35">
      <c r="B96" s="128"/>
      <c r="C96" s="64">
        <f t="shared" si="1"/>
        <v>46</v>
      </c>
      <c r="D96" s="64">
        <f t="shared" si="1"/>
        <v>46</v>
      </c>
      <c r="E96" s="64">
        <f t="shared" si="1"/>
        <v>146</v>
      </c>
      <c r="F96" s="64">
        <f t="shared" si="1"/>
        <v>51</v>
      </c>
      <c r="G96" s="83">
        <f t="shared" si="2"/>
        <v>72.25</v>
      </c>
    </row>
    <row r="97" spans="2:7" s="20" customFormat="1" ht="21" customHeight="1" x14ac:dyDescent="0.35">
      <c r="B97" s="126" t="s">
        <v>65</v>
      </c>
      <c r="C97" s="64">
        <f t="shared" si="1"/>
        <v>46</v>
      </c>
      <c r="D97" s="64">
        <f t="shared" si="1"/>
        <v>46</v>
      </c>
      <c r="E97" s="64">
        <f t="shared" si="1"/>
        <v>41</v>
      </c>
      <c r="F97" s="64">
        <f t="shared" si="1"/>
        <v>156</v>
      </c>
      <c r="G97" s="83">
        <f t="shared" si="2"/>
        <v>72.25</v>
      </c>
    </row>
    <row r="98" spans="2:7" s="20" customFormat="1" ht="21" customHeight="1" x14ac:dyDescent="0.35">
      <c r="B98" s="127"/>
      <c r="C98" s="64">
        <f t="shared" si="1"/>
        <v>46</v>
      </c>
      <c r="D98" s="64">
        <f t="shared" si="1"/>
        <v>46</v>
      </c>
      <c r="E98" s="64">
        <f t="shared" si="1"/>
        <v>41</v>
      </c>
      <c r="F98" s="64">
        <f t="shared" si="1"/>
        <v>51</v>
      </c>
      <c r="G98" s="83">
        <f t="shared" si="2"/>
        <v>46</v>
      </c>
    </row>
    <row r="99" spans="2:7" s="20" customFormat="1" ht="21" customHeight="1" x14ac:dyDescent="0.35">
      <c r="B99" s="128"/>
      <c r="C99" s="64">
        <f t="shared" si="1"/>
        <v>46</v>
      </c>
      <c r="D99" s="64">
        <f t="shared" si="1"/>
        <v>46</v>
      </c>
      <c r="E99" s="64">
        <f t="shared" si="1"/>
        <v>41</v>
      </c>
      <c r="F99" s="64">
        <f t="shared" si="1"/>
        <v>51</v>
      </c>
      <c r="G99" s="83">
        <f t="shared" si="2"/>
        <v>46</v>
      </c>
    </row>
    <row r="100" spans="2:7" s="20" customFormat="1" ht="21" customHeight="1" x14ac:dyDescent="0.35">
      <c r="B100" s="126" t="s">
        <v>66</v>
      </c>
      <c r="C100" s="64">
        <f t="shared" si="1"/>
        <v>46</v>
      </c>
      <c r="D100" s="64">
        <f t="shared" si="1"/>
        <v>46</v>
      </c>
      <c r="E100" s="64">
        <f t="shared" si="1"/>
        <v>146</v>
      </c>
      <c r="F100" s="64">
        <f t="shared" si="1"/>
        <v>156</v>
      </c>
      <c r="G100" s="83">
        <f t="shared" si="2"/>
        <v>98.5</v>
      </c>
    </row>
    <row r="101" spans="2:7" s="20" customFormat="1" ht="21" customHeight="1" x14ac:dyDescent="0.35">
      <c r="B101" s="127"/>
      <c r="C101" s="64">
        <f t="shared" si="1"/>
        <v>46</v>
      </c>
      <c r="D101" s="64">
        <f t="shared" si="1"/>
        <v>46</v>
      </c>
      <c r="E101" s="64">
        <f t="shared" si="1"/>
        <v>41</v>
      </c>
      <c r="F101" s="64">
        <f t="shared" si="1"/>
        <v>51</v>
      </c>
      <c r="G101" s="83">
        <f t="shared" si="2"/>
        <v>46</v>
      </c>
    </row>
    <row r="102" spans="2:7" s="20" customFormat="1" ht="21" customHeight="1" x14ac:dyDescent="0.35">
      <c r="B102" s="128"/>
      <c r="C102" s="64">
        <f t="shared" si="1"/>
        <v>46</v>
      </c>
      <c r="D102" s="64" t="s">
        <v>97</v>
      </c>
      <c r="E102" s="64">
        <f t="shared" si="1"/>
        <v>41</v>
      </c>
      <c r="F102" s="64">
        <f t="shared" si="1"/>
        <v>156</v>
      </c>
      <c r="G102" s="83">
        <f t="shared" si="2"/>
        <v>81</v>
      </c>
    </row>
    <row r="103" spans="2:7" s="20" customFormat="1" ht="21" customHeight="1" x14ac:dyDescent="0.35">
      <c r="B103" s="126" t="s">
        <v>67</v>
      </c>
      <c r="C103" s="64">
        <f t="shared" si="1"/>
        <v>151</v>
      </c>
      <c r="D103" s="64">
        <f t="shared" si="1"/>
        <v>46</v>
      </c>
      <c r="E103" s="64">
        <f t="shared" si="1"/>
        <v>146</v>
      </c>
      <c r="F103" s="64">
        <f t="shared" si="1"/>
        <v>51</v>
      </c>
      <c r="G103" s="83">
        <f t="shared" si="2"/>
        <v>98.5</v>
      </c>
    </row>
    <row r="104" spans="2:7" s="20" customFormat="1" ht="21" customHeight="1" x14ac:dyDescent="0.35">
      <c r="B104" s="127"/>
      <c r="C104" s="64">
        <f t="shared" si="1"/>
        <v>151</v>
      </c>
      <c r="D104" s="64">
        <f t="shared" si="1"/>
        <v>46</v>
      </c>
      <c r="E104" s="64">
        <f t="shared" si="1"/>
        <v>146</v>
      </c>
      <c r="F104" s="64">
        <f t="shared" si="1"/>
        <v>51</v>
      </c>
      <c r="G104" s="83">
        <f t="shared" si="2"/>
        <v>98.5</v>
      </c>
    </row>
    <row r="105" spans="2:7" s="20" customFormat="1" ht="21" customHeight="1" x14ac:dyDescent="0.35">
      <c r="B105" s="128"/>
      <c r="C105" s="64">
        <f t="shared" si="1"/>
        <v>151</v>
      </c>
      <c r="D105" s="64">
        <f t="shared" si="1"/>
        <v>46</v>
      </c>
      <c r="E105" s="64">
        <f t="shared" si="1"/>
        <v>146</v>
      </c>
      <c r="F105" s="64">
        <f t="shared" si="1"/>
        <v>51</v>
      </c>
      <c r="G105" s="83">
        <f t="shared" si="2"/>
        <v>98.5</v>
      </c>
    </row>
    <row r="106" spans="2:7" s="20" customFormat="1" ht="21" customHeight="1" x14ac:dyDescent="0.35">
      <c r="B106" s="126" t="s">
        <v>68</v>
      </c>
      <c r="C106" s="64">
        <f t="shared" si="1"/>
        <v>151</v>
      </c>
      <c r="D106" s="64">
        <f t="shared" si="1"/>
        <v>46</v>
      </c>
      <c r="E106" s="64">
        <f t="shared" si="1"/>
        <v>146</v>
      </c>
      <c r="F106" s="64">
        <f t="shared" si="1"/>
        <v>51</v>
      </c>
      <c r="G106" s="83">
        <f t="shared" si="2"/>
        <v>98.5</v>
      </c>
    </row>
    <row r="107" spans="2:7" s="20" customFormat="1" ht="21" customHeight="1" x14ac:dyDescent="0.35">
      <c r="B107" s="127"/>
      <c r="C107" s="64">
        <f t="shared" si="1"/>
        <v>151</v>
      </c>
      <c r="D107" s="64">
        <f t="shared" si="1"/>
        <v>151</v>
      </c>
      <c r="E107" s="64">
        <f t="shared" si="1"/>
        <v>41</v>
      </c>
      <c r="F107" s="64">
        <f t="shared" si="1"/>
        <v>51</v>
      </c>
      <c r="G107" s="83">
        <f t="shared" si="2"/>
        <v>98.5</v>
      </c>
    </row>
    <row r="108" spans="2:7" s="20" customFormat="1" ht="21" customHeight="1" x14ac:dyDescent="0.35">
      <c r="B108" s="128"/>
      <c r="C108" s="64">
        <f t="shared" si="1"/>
        <v>151</v>
      </c>
      <c r="D108" s="64">
        <f t="shared" si="1"/>
        <v>46</v>
      </c>
      <c r="E108" s="64">
        <f t="shared" si="1"/>
        <v>41</v>
      </c>
      <c r="F108" s="64">
        <f t="shared" si="1"/>
        <v>156</v>
      </c>
      <c r="G108" s="83">
        <f t="shared" si="2"/>
        <v>98.5</v>
      </c>
    </row>
    <row r="109" spans="2:7" s="20" customFormat="1" ht="21" customHeight="1" x14ac:dyDescent="0.35">
      <c r="B109" s="126" t="s">
        <v>69</v>
      </c>
      <c r="C109" s="64">
        <f t="shared" si="1"/>
        <v>46</v>
      </c>
      <c r="D109" s="64">
        <f t="shared" si="1"/>
        <v>46</v>
      </c>
      <c r="E109" s="64">
        <f t="shared" si="1"/>
        <v>41</v>
      </c>
      <c r="F109" s="64">
        <f t="shared" si="1"/>
        <v>51</v>
      </c>
      <c r="G109" s="83">
        <f t="shared" si="2"/>
        <v>46</v>
      </c>
    </row>
    <row r="110" spans="2:7" s="20" customFormat="1" ht="21" customHeight="1" x14ac:dyDescent="0.35">
      <c r="B110" s="127"/>
      <c r="C110" s="64">
        <f t="shared" si="1"/>
        <v>46</v>
      </c>
      <c r="D110" s="64">
        <f t="shared" si="1"/>
        <v>46</v>
      </c>
      <c r="E110" s="64">
        <f t="shared" si="1"/>
        <v>146</v>
      </c>
      <c r="F110" s="64">
        <f t="shared" si="1"/>
        <v>156</v>
      </c>
      <c r="G110" s="83">
        <f t="shared" si="2"/>
        <v>98.5</v>
      </c>
    </row>
    <row r="111" spans="2:7" s="20" customFormat="1" ht="21" customHeight="1" x14ac:dyDescent="0.35">
      <c r="B111" s="128"/>
      <c r="C111" s="64">
        <f t="shared" si="1"/>
        <v>46</v>
      </c>
      <c r="D111" s="64">
        <f t="shared" si="1"/>
        <v>151</v>
      </c>
      <c r="E111" s="64">
        <f t="shared" si="1"/>
        <v>146</v>
      </c>
      <c r="F111" s="64">
        <f t="shared" si="1"/>
        <v>51</v>
      </c>
      <c r="G111" s="83">
        <f t="shared" si="2"/>
        <v>98.5</v>
      </c>
    </row>
    <row r="112" spans="2:7" s="20" customFormat="1" ht="21" customHeight="1" x14ac:dyDescent="0.35">
      <c r="B112" s="126" t="s">
        <v>70</v>
      </c>
      <c r="C112" s="64">
        <f t="shared" si="1"/>
        <v>151</v>
      </c>
      <c r="D112" s="64">
        <f t="shared" si="1"/>
        <v>151</v>
      </c>
      <c r="E112" s="64">
        <f t="shared" si="1"/>
        <v>146</v>
      </c>
      <c r="F112" s="64">
        <f t="shared" si="1"/>
        <v>156</v>
      </c>
      <c r="G112" s="83">
        <f t="shared" si="2"/>
        <v>151</v>
      </c>
    </row>
    <row r="113" spans="2:7" s="20" customFormat="1" ht="21" customHeight="1" x14ac:dyDescent="0.35">
      <c r="B113" s="127"/>
      <c r="C113" s="64">
        <f t="shared" si="1"/>
        <v>46</v>
      </c>
      <c r="D113" s="64">
        <f t="shared" si="1"/>
        <v>151</v>
      </c>
      <c r="E113" s="64">
        <f t="shared" si="1"/>
        <v>146</v>
      </c>
      <c r="F113" s="64">
        <f t="shared" si="1"/>
        <v>156</v>
      </c>
      <c r="G113" s="83">
        <f t="shared" si="2"/>
        <v>124.75</v>
      </c>
    </row>
    <row r="114" spans="2:7" s="20" customFormat="1" ht="21" customHeight="1" x14ac:dyDescent="0.35">
      <c r="B114" s="128"/>
      <c r="C114" s="64">
        <f t="shared" ref="C114:F127" si="3">IF(C63="","",(C$89/2)+(ROUNDDOWN(C63/C$91,0)*C$89)+((ROUNDDOWN(C63/C$91,0))*C$90)+6)</f>
        <v>46</v>
      </c>
      <c r="D114" s="64">
        <f t="shared" si="3"/>
        <v>151</v>
      </c>
      <c r="E114" s="64">
        <f t="shared" si="3"/>
        <v>146</v>
      </c>
      <c r="F114" s="64">
        <f t="shared" si="3"/>
        <v>156</v>
      </c>
      <c r="G114" s="83">
        <f t="shared" si="2"/>
        <v>124.75</v>
      </c>
    </row>
    <row r="115" spans="2:7" s="20" customFormat="1" ht="21" customHeight="1" x14ac:dyDescent="0.35">
      <c r="B115" s="126" t="s">
        <v>71</v>
      </c>
      <c r="C115" s="64">
        <f t="shared" si="3"/>
        <v>151</v>
      </c>
      <c r="D115" s="64">
        <f t="shared" si="3"/>
        <v>151</v>
      </c>
      <c r="E115" s="64">
        <f t="shared" si="3"/>
        <v>146</v>
      </c>
      <c r="F115" s="64">
        <f t="shared" si="3"/>
        <v>51</v>
      </c>
      <c r="G115" s="83">
        <f t="shared" si="2"/>
        <v>124.75</v>
      </c>
    </row>
    <row r="116" spans="2:7" s="20" customFormat="1" ht="21" customHeight="1" x14ac:dyDescent="0.35">
      <c r="B116" s="127"/>
      <c r="C116" s="64">
        <f t="shared" si="3"/>
        <v>46</v>
      </c>
      <c r="D116" s="64">
        <f t="shared" si="3"/>
        <v>256</v>
      </c>
      <c r="E116" s="64">
        <f t="shared" si="3"/>
        <v>146</v>
      </c>
      <c r="F116" s="64">
        <f t="shared" si="3"/>
        <v>51</v>
      </c>
      <c r="G116" s="83">
        <f t="shared" si="2"/>
        <v>124.75</v>
      </c>
    </row>
    <row r="117" spans="2:7" s="20" customFormat="1" ht="21" customHeight="1" x14ac:dyDescent="0.35">
      <c r="B117" s="128"/>
      <c r="C117" s="64">
        <f t="shared" si="3"/>
        <v>46</v>
      </c>
      <c r="D117" s="64">
        <f t="shared" si="3"/>
        <v>151</v>
      </c>
      <c r="E117" s="64">
        <f t="shared" si="3"/>
        <v>251</v>
      </c>
      <c r="F117" s="64">
        <f t="shared" si="3"/>
        <v>51</v>
      </c>
      <c r="G117" s="83">
        <f t="shared" si="2"/>
        <v>124.75</v>
      </c>
    </row>
    <row r="118" spans="2:7" s="20" customFormat="1" ht="21" customHeight="1" x14ac:dyDescent="0.35">
      <c r="B118" s="126" t="s">
        <v>72</v>
      </c>
      <c r="C118" s="64">
        <f t="shared" si="3"/>
        <v>46</v>
      </c>
      <c r="D118" s="64">
        <f t="shared" si="3"/>
        <v>151</v>
      </c>
      <c r="E118" s="64">
        <f t="shared" si="3"/>
        <v>251</v>
      </c>
      <c r="F118" s="64">
        <f t="shared" si="3"/>
        <v>51</v>
      </c>
      <c r="G118" s="83">
        <f t="shared" si="2"/>
        <v>124.75</v>
      </c>
    </row>
    <row r="119" spans="2:7" s="20" customFormat="1" ht="21" customHeight="1" x14ac:dyDescent="0.35">
      <c r="B119" s="127"/>
      <c r="C119" s="64">
        <f t="shared" si="3"/>
        <v>46</v>
      </c>
      <c r="D119" s="64">
        <f t="shared" si="3"/>
        <v>151</v>
      </c>
      <c r="E119" s="64">
        <f t="shared" si="3"/>
        <v>356</v>
      </c>
      <c r="F119" s="64">
        <f t="shared" si="3"/>
        <v>51</v>
      </c>
      <c r="G119" s="83">
        <f t="shared" si="2"/>
        <v>151</v>
      </c>
    </row>
    <row r="120" spans="2:7" s="20" customFormat="1" ht="21" customHeight="1" x14ac:dyDescent="0.35">
      <c r="B120" s="128"/>
      <c r="C120" s="64">
        <f t="shared" si="3"/>
        <v>46</v>
      </c>
      <c r="D120" s="64">
        <f t="shared" si="3"/>
        <v>256</v>
      </c>
      <c r="E120" s="64">
        <f t="shared" si="3"/>
        <v>356</v>
      </c>
      <c r="F120" s="64">
        <f t="shared" si="3"/>
        <v>51</v>
      </c>
      <c r="G120" s="83">
        <f t="shared" si="2"/>
        <v>177.25</v>
      </c>
    </row>
    <row r="121" spans="2:7" s="20" customFormat="1" ht="21" customHeight="1" x14ac:dyDescent="0.35">
      <c r="B121" s="126" t="s">
        <v>73</v>
      </c>
      <c r="C121" s="64">
        <f t="shared" si="3"/>
        <v>46</v>
      </c>
      <c r="D121" s="64">
        <f t="shared" si="3"/>
        <v>256</v>
      </c>
      <c r="E121" s="64">
        <f t="shared" si="3"/>
        <v>251</v>
      </c>
      <c r="F121" s="64">
        <f t="shared" si="3"/>
        <v>51</v>
      </c>
      <c r="G121" s="83">
        <f t="shared" si="2"/>
        <v>151</v>
      </c>
    </row>
    <row r="122" spans="2:7" s="20" customFormat="1" ht="21" customHeight="1" x14ac:dyDescent="0.35">
      <c r="B122" s="127"/>
      <c r="C122" s="64">
        <f t="shared" si="3"/>
        <v>46</v>
      </c>
      <c r="D122" s="64">
        <f t="shared" si="3"/>
        <v>151</v>
      </c>
      <c r="E122" s="64">
        <f t="shared" si="3"/>
        <v>251</v>
      </c>
      <c r="F122" s="64">
        <f t="shared" si="3"/>
        <v>156</v>
      </c>
      <c r="G122" s="83">
        <f t="shared" si="2"/>
        <v>151</v>
      </c>
    </row>
    <row r="123" spans="2:7" s="20" customFormat="1" ht="21" customHeight="1" x14ac:dyDescent="0.35">
      <c r="B123" s="128"/>
      <c r="C123" s="64">
        <f t="shared" si="3"/>
        <v>46</v>
      </c>
      <c r="D123" s="64">
        <f t="shared" si="3"/>
        <v>256</v>
      </c>
      <c r="E123" s="64">
        <f t="shared" si="3"/>
        <v>461</v>
      </c>
      <c r="F123" s="64">
        <f t="shared" si="3"/>
        <v>156</v>
      </c>
      <c r="G123" s="83">
        <f t="shared" si="2"/>
        <v>229.75</v>
      </c>
    </row>
    <row r="124" spans="2:7" s="20" customFormat="1" ht="21" customHeight="1" x14ac:dyDescent="0.35">
      <c r="B124" s="126" t="s">
        <v>74</v>
      </c>
      <c r="C124" s="64">
        <f t="shared" si="3"/>
        <v>151</v>
      </c>
      <c r="D124" s="64">
        <f t="shared" si="3"/>
        <v>256</v>
      </c>
      <c r="E124" s="64">
        <f t="shared" si="3"/>
        <v>566</v>
      </c>
      <c r="F124" s="64">
        <f t="shared" si="3"/>
        <v>156</v>
      </c>
      <c r="G124" s="83">
        <f t="shared" si="2"/>
        <v>282.25</v>
      </c>
    </row>
    <row r="125" spans="2:7" s="20" customFormat="1" ht="21" customHeight="1" x14ac:dyDescent="0.35">
      <c r="B125" s="127"/>
      <c r="C125" s="64">
        <f t="shared" si="3"/>
        <v>46</v>
      </c>
      <c r="D125" s="64">
        <f t="shared" si="3"/>
        <v>151</v>
      </c>
      <c r="E125" s="64">
        <f t="shared" si="3"/>
        <v>671</v>
      </c>
      <c r="F125" s="64">
        <f t="shared" si="3"/>
        <v>156</v>
      </c>
      <c r="G125" s="83">
        <f t="shared" si="2"/>
        <v>256</v>
      </c>
    </row>
    <row r="126" spans="2:7" s="20" customFormat="1" ht="21" customHeight="1" x14ac:dyDescent="0.35">
      <c r="B126" s="128"/>
      <c r="C126" s="64">
        <f t="shared" si="3"/>
        <v>151</v>
      </c>
      <c r="D126" s="64">
        <f t="shared" si="3"/>
        <v>256</v>
      </c>
      <c r="E126" s="64">
        <f t="shared" si="3"/>
        <v>776</v>
      </c>
      <c r="F126" s="64">
        <f t="shared" si="3"/>
        <v>156</v>
      </c>
      <c r="G126" s="83">
        <f t="shared" si="2"/>
        <v>334.75</v>
      </c>
    </row>
    <row r="127" spans="2:7" s="20" customFormat="1" ht="21" customHeight="1" x14ac:dyDescent="0.35">
      <c r="B127" s="126" t="s">
        <v>75</v>
      </c>
      <c r="C127" s="64">
        <f t="shared" si="3"/>
        <v>151</v>
      </c>
      <c r="D127" s="64">
        <f t="shared" si="3"/>
        <v>256</v>
      </c>
      <c r="E127" s="64">
        <f t="shared" si="3"/>
        <v>671</v>
      </c>
      <c r="F127" s="64">
        <f t="shared" si="3"/>
        <v>156</v>
      </c>
      <c r="G127" s="83">
        <f t="shared" si="2"/>
        <v>308.5</v>
      </c>
    </row>
    <row r="128" spans="2:7" s="20" customFormat="1" ht="21" customHeight="1" x14ac:dyDescent="0.35">
      <c r="B128" s="127"/>
      <c r="C128" s="64">
        <f t="shared" ref="C128:F129" si="4">IF(C77="","",(C$89/2)+(ROUNDDOWN(C77/C$91,0)*C$89)+((ROUNDDOWN(C77/C$91,0))*C$90)+6)</f>
        <v>151</v>
      </c>
      <c r="D128" s="64">
        <f t="shared" si="4"/>
        <v>256</v>
      </c>
      <c r="E128" s="64">
        <f t="shared" si="4"/>
        <v>776</v>
      </c>
      <c r="F128" s="64">
        <f t="shared" si="4"/>
        <v>156</v>
      </c>
      <c r="G128" s="83">
        <f t="shared" si="2"/>
        <v>334.75</v>
      </c>
    </row>
    <row r="129" spans="2:7" s="20" customFormat="1" ht="21" customHeight="1" x14ac:dyDescent="0.35">
      <c r="B129" s="128"/>
      <c r="C129" s="64">
        <f>IF(C78="","",(C$89/2)+(ROUNDDOWN(C78/C$91,0)*C$89)+((ROUNDDOWN(C78/C$91,0))*C$90)+6)</f>
        <v>151</v>
      </c>
      <c r="D129" s="64">
        <f>IF(D78="","",(D$89/2)+(ROUNDDOWN(D78/D$91,0)*D$89)+((ROUNDDOWN(D78/D$91,0))*D$90)+6)</f>
        <v>361</v>
      </c>
      <c r="E129" s="64">
        <f t="shared" si="4"/>
        <v>776</v>
      </c>
      <c r="F129" s="64">
        <f>IF(F78="","",(F$89/2)+(ROUNDDOWN(F78/F$91,0)*F$89)+((ROUNDDOWN(F78/F$91,0))*F$90)+6)</f>
        <v>51</v>
      </c>
      <c r="G129" s="83">
        <f t="shared" si="2"/>
        <v>334.75</v>
      </c>
    </row>
    <row r="130" spans="2:7" ht="29.25" customHeight="1" thickBot="1" x14ac:dyDescent="0.4">
      <c r="B130" s="21" t="s">
        <v>82</v>
      </c>
      <c r="C130" s="82">
        <f>IF(C94="","",AVERAGE(C94:C129))</f>
        <v>83.916666666666671</v>
      </c>
      <c r="D130" s="82">
        <f>IF(D94="","",AVERAGE(D94:D129))</f>
        <v>136</v>
      </c>
      <c r="E130" s="82">
        <f>IF(E94="","",AVERAGE(E94:E129))</f>
        <v>242.25</v>
      </c>
      <c r="F130" s="82">
        <f>IF(F94="","",AVERAGE(F94:F129))</f>
        <v>94.75</v>
      </c>
      <c r="G130" s="84">
        <f>AVERAGE(G94:G129)</f>
        <v>138.84722222222223</v>
      </c>
    </row>
    <row r="131" spans="2:7" ht="3" customHeight="1" x14ac:dyDescent="0.35"/>
  </sheetData>
  <mergeCells count="111">
    <mergeCell ref="C86:I86"/>
    <mergeCell ref="L86:Q86"/>
    <mergeCell ref="B82:N82"/>
    <mergeCell ref="O82:Q82"/>
    <mergeCell ref="L6:Q6"/>
    <mergeCell ref="C6:I6"/>
    <mergeCell ref="B118:B120"/>
    <mergeCell ref="B121:B123"/>
    <mergeCell ref="B94:B96"/>
    <mergeCell ref="B97:B99"/>
    <mergeCell ref="B100:B102"/>
    <mergeCell ref="B103:B105"/>
    <mergeCell ref="O35:O37"/>
    <mergeCell ref="P35:P37"/>
    <mergeCell ref="Q38:Q40"/>
    <mergeCell ref="K35:K37"/>
    <mergeCell ref="L35:L37"/>
    <mergeCell ref="B124:B126"/>
    <mergeCell ref="B127:B129"/>
    <mergeCell ref="B106:B108"/>
    <mergeCell ref="B109:B111"/>
    <mergeCell ref="B112:B114"/>
    <mergeCell ref="B115:B117"/>
    <mergeCell ref="B84:Q84"/>
    <mergeCell ref="K38:K40"/>
    <mergeCell ref="L38:L40"/>
    <mergeCell ref="M38:M40"/>
    <mergeCell ref="N38:N40"/>
    <mergeCell ref="O38:O40"/>
    <mergeCell ref="P38:P40"/>
    <mergeCell ref="Q32:Q34"/>
    <mergeCell ref="K29:K31"/>
    <mergeCell ref="L29:L31"/>
    <mergeCell ref="M35:M37"/>
    <mergeCell ref="N35:N37"/>
    <mergeCell ref="O29:O31"/>
    <mergeCell ref="P29:P31"/>
    <mergeCell ref="M29:M31"/>
    <mergeCell ref="N29:N31"/>
    <mergeCell ref="Q35:Q37"/>
    <mergeCell ref="Q26:Q28"/>
    <mergeCell ref="K23:K25"/>
    <mergeCell ref="L23:L25"/>
    <mergeCell ref="Q29:Q31"/>
    <mergeCell ref="K32:K34"/>
    <mergeCell ref="L32:L34"/>
    <mergeCell ref="M32:M34"/>
    <mergeCell ref="N32:N34"/>
    <mergeCell ref="O32:O34"/>
    <mergeCell ref="P32:P34"/>
    <mergeCell ref="K26:K28"/>
    <mergeCell ref="L26:L28"/>
    <mergeCell ref="M26:M28"/>
    <mergeCell ref="N26:N28"/>
    <mergeCell ref="O26:O28"/>
    <mergeCell ref="P26:P28"/>
    <mergeCell ref="P20:P22"/>
    <mergeCell ref="Q20:Q22"/>
    <mergeCell ref="K17:K19"/>
    <mergeCell ref="L17:L19"/>
    <mergeCell ref="M23:M25"/>
    <mergeCell ref="N23:N25"/>
    <mergeCell ref="O23:O25"/>
    <mergeCell ref="P23:P25"/>
    <mergeCell ref="Q23:Q25"/>
    <mergeCell ref="M17:M19"/>
    <mergeCell ref="N17:N19"/>
    <mergeCell ref="O17:O19"/>
    <mergeCell ref="P17:P19"/>
    <mergeCell ref="Q17:Q19"/>
    <mergeCell ref="K20:K22"/>
    <mergeCell ref="L20:L22"/>
    <mergeCell ref="M20:M22"/>
    <mergeCell ref="N20:N22"/>
    <mergeCell ref="O20:O22"/>
    <mergeCell ref="O11:O13"/>
    <mergeCell ref="P11:P13"/>
    <mergeCell ref="Q11:Q13"/>
    <mergeCell ref="K14:K16"/>
    <mergeCell ref="L14:L16"/>
    <mergeCell ref="M14:M16"/>
    <mergeCell ref="N14:N16"/>
    <mergeCell ref="O14:O16"/>
    <mergeCell ref="P14:P16"/>
    <mergeCell ref="Q14:Q16"/>
    <mergeCell ref="N8:N10"/>
    <mergeCell ref="M8:M10"/>
    <mergeCell ref="K11:K13"/>
    <mergeCell ref="L11:L13"/>
    <mergeCell ref="M11:M13"/>
    <mergeCell ref="N11:N13"/>
    <mergeCell ref="K8:K10"/>
    <mergeCell ref="B73:B75"/>
    <mergeCell ref="B76:B78"/>
    <mergeCell ref="B4:Q4"/>
    <mergeCell ref="B2:N2"/>
    <mergeCell ref="O2:Q2"/>
    <mergeCell ref="L8:L10"/>
    <mergeCell ref="Q8:Q10"/>
    <mergeCell ref="P8:P10"/>
    <mergeCell ref="O8:O10"/>
    <mergeCell ref="B64:B66"/>
    <mergeCell ref="B61:B63"/>
    <mergeCell ref="B67:B69"/>
    <mergeCell ref="B70:B72"/>
    <mergeCell ref="B43:B45"/>
    <mergeCell ref="B46:B48"/>
    <mergeCell ref="B49:B51"/>
    <mergeCell ref="B52:B54"/>
    <mergeCell ref="B55:B57"/>
    <mergeCell ref="B58:B60"/>
  </mergeCells>
  <phoneticPr fontId="21" type="noConversion"/>
  <pageMargins left="0" right="0" top="0" bottom="0" header="0" footer="0"/>
  <pageSetup paperSize="9" scale="65" fitToHeight="2" orientation="portrait" r:id="rId1"/>
  <headerFooter alignWithMargins="0"/>
  <rowBreaks count="1" manualBreakCount="1">
    <brk id="80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HPM</vt:lpstr>
      <vt:lpstr>Détail HPM</vt:lpstr>
      <vt:lpstr>TP+RQ HPM</vt:lpstr>
      <vt:lpstr>'Détail HPM'!Zone_d_impression</vt:lpstr>
      <vt:lpstr>HPM!Zone_d_impression</vt:lpstr>
      <vt:lpstr>'TP+RQ HPM'!Zone_d_impression</vt:lpstr>
    </vt:vector>
  </TitlesOfParts>
  <Company>PCR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Pierreh4190</dc:creator>
  <cp:lastModifiedBy>Asus 1</cp:lastModifiedBy>
  <cp:lastPrinted>2011-12-16T14:26:54Z</cp:lastPrinted>
  <dcterms:created xsi:type="dcterms:W3CDTF">2011-06-26T15:51:01Z</dcterms:created>
  <dcterms:modified xsi:type="dcterms:W3CDTF">2021-01-08T09:40:41Z</dcterms:modified>
</cp:coreProperties>
</file>